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Summary Q1" sheetId="1" r:id="rId1"/>
    <sheet name="Gary Switzer" sheetId="2" state="hidden" r:id="rId2"/>
    <sheet name="Wallce Hogan" sheetId="3" r:id="rId3"/>
    <sheet name="Martin Girash" sheetId="4" r:id="rId4"/>
    <sheet name="Lindsay Boyd" sheetId="5" r:id="rId5"/>
    <sheet name="Nora Bressette" sheetId="6" r:id="rId6"/>
    <sheet name="Rick Charlebois" sheetId="7" r:id="rId7"/>
    <sheet name="Sharon Pillon" sheetId="8" r:id="rId8"/>
    <sheet name="Deborah Crawford" sheetId="9" r:id="rId9"/>
    <sheet name="Sheila MacKinnon" sheetId="10" r:id="rId10"/>
    <sheet name="Ralph Ganter" sheetId="11" r:id="rId11"/>
    <sheet name="Pete Crvenkovski" sheetId="12" r:id="rId12"/>
    <sheet name="Caen Suni" sheetId="13" r:id="rId13"/>
    <sheet name="Cathy Kelly" sheetId="14" r:id="rId14"/>
    <sheet name="Jean-Francois Harvey" sheetId="15" r:id="rId15"/>
    <sheet name="Robert Bailey" sheetId="16" state="hidden" r:id="rId16"/>
  </sheets>
  <externalReferences>
    <externalReference r:id="rId19"/>
  </externalReferences>
  <definedNames>
    <definedName name="_xlnm._FilterDatabase" localSheetId="10" hidden="1">'Ralph Ganter'!$A$8:$Q$8</definedName>
    <definedName name="Description" localSheetId="1">'Gary Switzer'!#REF!</definedName>
    <definedName name="Description" localSheetId="4">'Lindsay Boyd'!#REF!</definedName>
    <definedName name="Description" localSheetId="3">'Martin Girash'!#REF!</definedName>
    <definedName name="Description" localSheetId="10">'Ralph Ganter'!#REF!</definedName>
    <definedName name="Description" localSheetId="15">'Robert Bailey'!#REF!</definedName>
    <definedName name="Description" localSheetId="0">'Summary Q1'!$W$38:$W$57</definedName>
    <definedName name="Description" localSheetId="2">'Wallce Hogan'!#REF!</definedName>
    <definedName name="Description">#REF!</definedName>
    <definedName name="expense">'[1]LHINS COA - Do Not Adjust'!$B$2:$B$25</definedName>
    <definedName name="_xlnm.Print_Area" localSheetId="1">'Gary Switzer'!$D$1:$K$73</definedName>
    <definedName name="_xlnm.Print_Area" localSheetId="4">'Lindsay Boyd'!$D$1:$I$10</definedName>
    <definedName name="_xlnm.Print_Area" localSheetId="3">'Martin Girash'!$D$1:$I$36</definedName>
    <definedName name="_xlnm.Print_Area" localSheetId="10">'Ralph Ganter'!$D$1:$I$35</definedName>
    <definedName name="_xlnm.Print_Area" localSheetId="15">'Robert Bailey'!$D$5:$I$23</definedName>
    <definedName name="_xlnm.Print_Area" localSheetId="0">'Summary Q1'!$C$1:$E$16</definedName>
    <definedName name="_xlnm.Print_Area" localSheetId="2">'Wallce Hogan'!$D$1:$I$9</definedName>
  </definedNames>
  <calcPr fullCalcOnLoad="1"/>
</workbook>
</file>

<file path=xl/sharedStrings.xml><?xml version="1.0" encoding="utf-8"?>
<sst xmlns="http://schemas.openxmlformats.org/spreadsheetml/2006/main" count="1166" uniqueCount="112">
  <si>
    <t>$</t>
  </si>
  <si>
    <t>Description</t>
  </si>
  <si>
    <t>Name:</t>
  </si>
  <si>
    <t>Title:</t>
  </si>
  <si>
    <t>Fiscal Year:</t>
  </si>
  <si>
    <t>Quarter:</t>
  </si>
  <si>
    <t>Meeting with hospital stakeholder</t>
  </si>
  <si>
    <t>Meeting with community agency stakeholder</t>
  </si>
  <si>
    <t>Meeting with long term care stakeholder</t>
  </si>
  <si>
    <t>Attendance at LHIN/Board/Committee meeting</t>
  </si>
  <si>
    <t>Attendance at MOHLTC Conference</t>
  </si>
  <si>
    <t>Attendance at MOHLTC Meeting</t>
  </si>
  <si>
    <t>Attendance at MOHLTC Engagement</t>
  </si>
  <si>
    <t>Attendance at MOHLTC Professional Development</t>
  </si>
  <si>
    <t>Attendance at Third Party Conference</t>
  </si>
  <si>
    <t>Attendance at Third Party Meeting</t>
  </si>
  <si>
    <t>Attendance at Third Party Engagement</t>
  </si>
  <si>
    <t>Attendance at Third Party Professional Development</t>
  </si>
  <si>
    <t>Attendance at Intra-LHINs Conference</t>
  </si>
  <si>
    <t>Attendance at Intra-LHINs Meeting</t>
  </si>
  <si>
    <t>Attendance at Intra-LHINs Engagement</t>
  </si>
  <si>
    <t>Attendance at Intra-LHINs Professional Development</t>
  </si>
  <si>
    <t>Attendance at Intra-LHINs/MOHLTC Conference</t>
  </si>
  <si>
    <t>Attendance at Intra-LHINs/MOHLTC Meeting</t>
  </si>
  <si>
    <t>Attendance at Intra-LHINs/MOHLTC Engagement</t>
  </si>
  <si>
    <t>Attendance at Intra-LHINs/MOHLTC Professional Development</t>
  </si>
  <si>
    <t>Ralph Ganter</t>
  </si>
  <si>
    <t>include the train from LSSO billings</t>
  </si>
  <si>
    <t>don't include office or meeting expenses</t>
  </si>
  <si>
    <t>highlight items under $5</t>
  </si>
  <si>
    <t>Erie St. Clair LHIN Expense Report</t>
  </si>
  <si>
    <t>Total</t>
  </si>
  <si>
    <t>Grand Total</t>
  </si>
  <si>
    <t>Summary ESC LHIN Expense Report</t>
  </si>
  <si>
    <t>Board of Directors</t>
  </si>
  <si>
    <t>Erie St. Clair LHIN - Posted Expenses for Senior Staff &amp; Board Members</t>
  </si>
  <si>
    <t>Board Director</t>
  </si>
  <si>
    <t>Title</t>
  </si>
  <si>
    <t>Name</t>
  </si>
  <si>
    <t>Training / conference / forum / other</t>
  </si>
  <si>
    <t>CKHA:  Chatham Kent Health Alliance</t>
  </si>
  <si>
    <t>WRH:  Windsor Regional Hospital</t>
  </si>
  <si>
    <t>LDMH:  Leamington District Memorial Hospital</t>
  </si>
  <si>
    <t>HDGH:  Hotel Dieu Grace Hospital</t>
  </si>
  <si>
    <t>Legend of Acronyms:</t>
  </si>
  <si>
    <t>Gary Switzer</t>
  </si>
  <si>
    <t>CEO</t>
  </si>
  <si>
    <t>Robert Bailey</t>
  </si>
  <si>
    <t>BWH: Bluewater Hospital</t>
  </si>
  <si>
    <t>Martin Girash</t>
  </si>
  <si>
    <t>Board Chair</t>
  </si>
  <si>
    <t>Lindsay Boyd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</si>
  <si>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</si>
  <si>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</si>
  <si>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</si>
  <si>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</si>
  <si>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</si>
  <si>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</si>
  <si>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</si>
  <si>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</si>
  <si>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</si>
  <si>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</si>
  <si>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</si>
  <si>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</si>
  <si>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</si>
  <si>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</si>
  <si>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</si>
  <si>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</si>
  <si>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2015-16</t>
  </si>
  <si>
    <t>FISCAL YEAR: 2016</t>
  </si>
  <si>
    <t>Chatham</t>
  </si>
  <si>
    <t>2016-17</t>
  </si>
  <si>
    <t>Nora Bressette</t>
  </si>
  <si>
    <t>Sheila MacKinnon</t>
  </si>
  <si>
    <t>Rick Charlebois</t>
  </si>
  <si>
    <t>Sharon Pillon</t>
  </si>
  <si>
    <t xml:space="preserve">Deborah Crawford </t>
  </si>
  <si>
    <t xml:space="preserve">Board of Directors </t>
  </si>
  <si>
    <t>Deborah Crawford</t>
  </si>
  <si>
    <t>Pete Crvenkovski</t>
  </si>
  <si>
    <t>VP Performance Accountability &amp; Finance</t>
  </si>
  <si>
    <t>VP Performance, Accountability &amp; Finance</t>
  </si>
  <si>
    <t>Caen Suni</t>
  </si>
  <si>
    <t>VP Integrated Delivery Systems</t>
  </si>
  <si>
    <t xml:space="preserve">VP Integrated Delivery Systems </t>
  </si>
  <si>
    <t>Cathy Kelly</t>
  </si>
  <si>
    <t>VP Home &amp; Community Care</t>
  </si>
  <si>
    <t>VP Home/Comm Care</t>
  </si>
  <si>
    <t>All Board &amp; Staff</t>
  </si>
  <si>
    <t>Wallace Hogan</t>
  </si>
  <si>
    <t>Jean-Francois Harvey</t>
  </si>
  <si>
    <t>VP Human Resources &amp; Organizational Development</t>
  </si>
  <si>
    <t>VP HR/Org. Development</t>
  </si>
  <si>
    <t>Board Member</t>
  </si>
  <si>
    <t>Rich Charlebois</t>
  </si>
  <si>
    <t>Windsor</t>
  </si>
  <si>
    <t>Sarnia</t>
  </si>
  <si>
    <t>Toronto</t>
  </si>
  <si>
    <t>Leamington</t>
  </si>
  <si>
    <r>
      <rPr>
        <b/>
        <sz val="10"/>
        <color indexed="10"/>
        <rFont val="Arial"/>
        <family val="2"/>
      </rPr>
      <t xml:space="preserve">Q1 </t>
    </r>
    <r>
      <rPr>
        <sz val="10"/>
        <rFont val="Arial"/>
        <family val="2"/>
      </rPr>
      <t xml:space="preserve">= 01Apr19 to 30Jun19 (expenses </t>
    </r>
    <r>
      <rPr>
        <b/>
        <sz val="10"/>
        <rFont val="Arial"/>
        <family val="2"/>
      </rPr>
      <t>paid</t>
    </r>
    <r>
      <rPr>
        <sz val="10"/>
        <rFont val="Arial"/>
        <family val="2"/>
      </rPr>
      <t xml:space="preserve"> during this period)</t>
    </r>
  </si>
  <si>
    <t>Wallaceburg</t>
  </si>
  <si>
    <t>Cambridge</t>
  </si>
  <si>
    <t>Belle River</t>
  </si>
  <si>
    <t>London</t>
  </si>
  <si>
    <t>Sarnia/Windsor</t>
  </si>
  <si>
    <t>Yes</t>
  </si>
  <si>
    <t>Harrow</t>
  </si>
  <si>
    <t>Windsor/Sarnia</t>
  </si>
  <si>
    <t>Petrolia</t>
  </si>
  <si>
    <t>2019-20</t>
  </si>
  <si>
    <t>FISCAL YEAR: 2019-20</t>
  </si>
  <si>
    <t>Labour Negotiations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</si>
</sst>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m\-yyyy"/>
    <numFmt numFmtId="167" formatCode="_(* #,##0_);_(* \(#,##0\);_(* &quot;-&quot;??_);_(@_)"/>
    <numFmt numFmtId="168" formatCode="[$-409]dd\-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yyyy\-mm\-dd;@"/>
    <numFmt numFmtId="174" formatCode="&quot;$&quot;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17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6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0" fillId="0" borderId="0" xfId="0" applyFont="1" applyAlignment="1">
      <alignment/>
    </xf>
    <xf numFmtId="44" fontId="3" fillId="6" borderId="11" xfId="4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6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4" fontId="0" fillId="0" borderId="10" xfId="0" applyNumberFormat="1" applyBorder="1" applyAlignment="1">
      <alignment horizontal="right"/>
    </xf>
    <xf numFmtId="173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4" fontId="0" fillId="0" borderId="0" xfId="0" applyNumberFormat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44" fontId="3" fillId="0" borderId="0" xfId="44" applyFont="1" applyFill="1" applyBorder="1" applyAlignment="1">
      <alignment/>
    </xf>
    <xf numFmtId="174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173" fontId="0" fillId="0" borderId="10" xfId="0" applyNumberFormat="1" applyFont="1" applyBorder="1" applyAlignment="1">
      <alignment horizontal="center" wrapText="1"/>
    </xf>
    <xf numFmtId="174" fontId="3" fillId="6" borderId="11" xfId="44" applyNumberFormat="1" applyFon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9" fillId="11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174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0" fontId="50" fillId="0" borderId="10" xfId="0" applyFont="1" applyBorder="1" applyAlignment="1">
      <alignment/>
    </xf>
    <xf numFmtId="0" fontId="0" fillId="0" borderId="17" xfId="0" applyFont="1" applyBorder="1" applyAlignment="1">
      <alignment wrapText="1"/>
    </xf>
    <xf numFmtId="174" fontId="0" fillId="0" borderId="18" xfId="0" applyNumberForma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6" borderId="17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73" fontId="0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174" fontId="0" fillId="36" borderId="10" xfId="0" applyNumberFormat="1" applyFill="1" applyBorder="1" applyAlignment="1">
      <alignment horizontal="right"/>
    </xf>
    <xf numFmtId="174" fontId="0" fillId="36" borderId="18" xfId="0" applyNumberForma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6" borderId="0" xfId="0" applyFont="1" applyFill="1" applyBorder="1" applyAlignment="1">
      <alignment/>
    </xf>
    <xf numFmtId="17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52" fillId="0" borderId="0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44" fontId="4" fillId="0" borderId="18" xfId="44" applyFont="1" applyBorder="1" applyAlignment="1">
      <alignment/>
    </xf>
    <xf numFmtId="0" fontId="5" fillId="0" borderId="17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44" fontId="2" fillId="6" borderId="23" xfId="44" applyFont="1" applyFill="1" applyBorder="1" applyAlignment="1">
      <alignment/>
    </xf>
    <xf numFmtId="174" fontId="0" fillId="0" borderId="0" xfId="0" applyNumberFormat="1" applyFill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lhins.on.ca/ec/administrative/financial_management/Travel%20Expenses/Submitted%20Claims/BOARD%20MEMBERS%20-%202014/01%20JANUARY%202014/M.%20Girash%20-%20Expenses%20-%2001Jan.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s"/>
      <sheetName val="Per diems"/>
      <sheetName val="Instructions"/>
      <sheetName val="LHINS COA - Do Not Adjust"/>
      <sheetName val="LHIN Co. Codes - Do Not Adj"/>
    </sheetNames>
    <sheetDataSet>
      <sheetData sheetId="3">
        <row r="2">
          <cell r="B2" t="str">
            <v>Office Supplies</v>
          </cell>
        </row>
        <row r="3">
          <cell r="B3" t="str">
            <v>Meeting Expenses - Board Members</v>
          </cell>
        </row>
        <row r="4">
          <cell r="B4" t="str">
            <v>Board Members Development</v>
          </cell>
        </row>
        <row r="5">
          <cell r="B5" t="str">
            <v>Board Members’ Per Diems</v>
          </cell>
        </row>
        <row r="6">
          <cell r="B6" t="str">
            <v>Travel - Board Members</v>
          </cell>
        </row>
        <row r="7">
          <cell r="B7" t="str">
            <v>Travel - Board Members - Automobile (own)</v>
          </cell>
        </row>
        <row r="8">
          <cell r="B8" t="str">
            <v>Travel - Board Members - Vehicle rental</v>
          </cell>
        </row>
        <row r="9">
          <cell r="B9" t="str">
            <v>Travel - Board Members - Train</v>
          </cell>
        </row>
        <row r="10">
          <cell r="B10" t="str">
            <v>Travel - Board Members - Airplane</v>
          </cell>
        </row>
        <row r="11">
          <cell r="B11" t="str">
            <v>Travel - Board Members - Meals</v>
          </cell>
        </row>
        <row r="12">
          <cell r="B12" t="str">
            <v>Travel - Board Members - Accommodations</v>
          </cell>
        </row>
        <row r="13">
          <cell r="B13" t="str">
            <v>Meeting Expenses - Staff Members</v>
          </cell>
        </row>
        <row r="14">
          <cell r="B14" t="str">
            <v>Staff Development</v>
          </cell>
        </row>
        <row r="15">
          <cell r="B15" t="str">
            <v>Travel -Staff</v>
          </cell>
        </row>
        <row r="16">
          <cell r="B16" t="str">
            <v>Travel - Staff - Automobile (own)</v>
          </cell>
        </row>
        <row r="17">
          <cell r="B17" t="str">
            <v>Travel - Staff - Vehicle rental</v>
          </cell>
        </row>
        <row r="18">
          <cell r="B18" t="str">
            <v>Travel - Staff - Train</v>
          </cell>
        </row>
        <row r="19">
          <cell r="B19" t="str">
            <v>Travel - Staff - Airplane</v>
          </cell>
        </row>
        <row r="20">
          <cell r="B20" t="str">
            <v>Travel - Staff - Meals</v>
          </cell>
        </row>
        <row r="21">
          <cell r="B21" t="str">
            <v>Travel - Staff - Accommodations</v>
          </cell>
        </row>
        <row r="22">
          <cell r="B22" t="str">
            <v>Voice &amp; Data Services - Landline Phone Usage</v>
          </cell>
        </row>
        <row r="23">
          <cell r="B23" t="str">
            <v>Voice &amp; Data Services - Cellular Phone Usage</v>
          </cell>
        </row>
        <row r="24">
          <cell r="B24" t="str">
            <v>Voice &amp; Data Services - Data Links</v>
          </cell>
        </row>
        <row r="25">
          <cell r="B25" t="str">
            <v>Meeting Expenses General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Z57"/>
  <sheetViews>
    <sheetView tabSelected="1" zoomScale="125" zoomScaleNormal="125" workbookViewId="0" topLeftCell="C1">
      <selection activeCell="E21" sqref="E21"/>
    </sheetView>
  </sheetViews>
  <sheetFormatPr defaultColWidth="9.140625" defaultRowHeight="12.75"/>
  <cols>
    <col min="1" max="2" width="0" style="0" hidden="1" customWidth="1"/>
    <col min="3" max="3" width="24.28125" style="0" customWidth="1"/>
    <col min="4" max="4" width="39.7109375" style="0" customWidth="1"/>
    <col min="5" max="5" width="19.28125" style="0" customWidth="1"/>
    <col min="6" max="6" width="2.140625" style="0" customWidth="1"/>
    <col min="7" max="7" width="40.28125" style="0" bestFit="1" customWidth="1"/>
  </cols>
  <sheetData>
    <row r="1" spans="3:5" ht="15.75">
      <c r="C1" s="93" t="s">
        <v>33</v>
      </c>
      <c r="D1" s="94"/>
      <c r="E1" s="95"/>
    </row>
    <row r="2" spans="3:7" ht="15.75">
      <c r="C2" s="96" t="s">
        <v>35</v>
      </c>
      <c r="D2" s="97"/>
      <c r="E2" s="98"/>
      <c r="G2" s="11" t="s">
        <v>44</v>
      </c>
    </row>
    <row r="3" spans="3:7" ht="15.75">
      <c r="C3" s="75" t="s">
        <v>4</v>
      </c>
      <c r="D3" s="76" t="s">
        <v>109</v>
      </c>
      <c r="E3" s="77"/>
      <c r="G3" t="s">
        <v>40</v>
      </c>
    </row>
    <row r="4" spans="3:7" ht="15.75">
      <c r="C4" s="75" t="s">
        <v>5</v>
      </c>
      <c r="D4" s="59" t="s">
        <v>99</v>
      </c>
      <c r="E4" s="77"/>
      <c r="G4" t="s">
        <v>43</v>
      </c>
    </row>
    <row r="5" spans="3:7" ht="15.75">
      <c r="C5" s="75" t="s">
        <v>2</v>
      </c>
      <c r="D5" s="78" t="s">
        <v>88</v>
      </c>
      <c r="E5" s="77"/>
      <c r="G5" t="s">
        <v>42</v>
      </c>
    </row>
    <row r="6" spans="3:7" ht="15">
      <c r="C6" s="79"/>
      <c r="D6" s="80"/>
      <c r="E6" s="77"/>
      <c r="G6" t="s">
        <v>41</v>
      </c>
    </row>
    <row r="7" spans="3:7" ht="15.75">
      <c r="C7" s="81" t="s">
        <v>38</v>
      </c>
      <c r="D7" s="9" t="s">
        <v>37</v>
      </c>
      <c r="E7" s="82" t="s">
        <v>0</v>
      </c>
      <c r="G7" t="s">
        <v>48</v>
      </c>
    </row>
    <row r="8" spans="3:26" s="5" customFormat="1" ht="15">
      <c r="C8" s="83" t="s">
        <v>89</v>
      </c>
      <c r="D8" s="10" t="s">
        <v>36</v>
      </c>
      <c r="E8" s="84">
        <f>+'Wallce Hogan'!Q11</f>
        <v>32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3:26" s="5" customFormat="1" ht="15">
      <c r="C9" s="83" t="s">
        <v>49</v>
      </c>
      <c r="D9" s="10" t="s">
        <v>50</v>
      </c>
      <c r="E9" s="84">
        <f>+'Martin Girash'!Q11</f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3:26" s="5" customFormat="1" ht="15">
      <c r="C10" s="85" t="s">
        <v>51</v>
      </c>
      <c r="D10" s="13" t="s">
        <v>36</v>
      </c>
      <c r="E10" s="84">
        <f>+'Lindsay Boyd'!Q12</f>
        <v>64.80000000000001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3:26" s="5" customFormat="1" ht="15">
      <c r="C11" s="83" t="s">
        <v>72</v>
      </c>
      <c r="D11" s="10" t="s">
        <v>36</v>
      </c>
      <c r="E11" s="84">
        <f>+'Nora Bressette'!Q12</f>
        <v>168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3:26" s="5" customFormat="1" ht="15">
      <c r="C12" s="83" t="s">
        <v>74</v>
      </c>
      <c r="D12" s="10" t="s">
        <v>36</v>
      </c>
      <c r="E12" s="84">
        <f>'Rick Charlebois'!Q16</f>
        <v>374.4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3:26" s="5" customFormat="1" ht="15">
      <c r="C13" s="83" t="s">
        <v>75</v>
      </c>
      <c r="D13" s="10" t="s">
        <v>36</v>
      </c>
      <c r="E13" s="84">
        <f>'Sharon Pillon'!Q11</f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3:26" s="5" customFormat="1" ht="15">
      <c r="C14" s="83" t="s">
        <v>78</v>
      </c>
      <c r="D14" s="10" t="s">
        <v>36</v>
      </c>
      <c r="E14" s="84">
        <f>'Deborah Crawford'!Q11</f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3:26" s="5" customFormat="1" ht="15">
      <c r="C15" s="83" t="s">
        <v>73</v>
      </c>
      <c r="D15" s="10" t="s">
        <v>36</v>
      </c>
      <c r="E15" s="84">
        <f>+'Sheila MacKinnon'!Q12</f>
        <v>144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3:26" s="5" customFormat="1" ht="15">
      <c r="C16" s="83" t="s">
        <v>26</v>
      </c>
      <c r="D16" s="10" t="s">
        <v>46</v>
      </c>
      <c r="E16" s="84">
        <f>+'Ralph Ganter'!Q43</f>
        <v>2906.63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3:26" s="5" customFormat="1" ht="15">
      <c r="C17" s="83" t="s">
        <v>79</v>
      </c>
      <c r="D17" s="10" t="s">
        <v>81</v>
      </c>
      <c r="E17" s="84">
        <f>'Pete Crvenkovski'!Q12</f>
        <v>250.33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3:26" s="5" customFormat="1" ht="15">
      <c r="C18" s="83" t="s">
        <v>82</v>
      </c>
      <c r="D18" s="10" t="s">
        <v>83</v>
      </c>
      <c r="E18" s="84">
        <f>'Caen Suni'!Q23</f>
        <v>779.5499999999998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3:26" s="5" customFormat="1" ht="15">
      <c r="C19" s="83" t="s">
        <v>85</v>
      </c>
      <c r="D19" s="10" t="s">
        <v>86</v>
      </c>
      <c r="E19" s="84">
        <f>'Cathy Kelly'!Q31</f>
        <v>3120.600000000001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3:26" s="5" customFormat="1" ht="15">
      <c r="C20" s="83" t="s">
        <v>90</v>
      </c>
      <c r="D20" s="10" t="s">
        <v>91</v>
      </c>
      <c r="E20" s="84">
        <f>'Jean-Francois Harvey'!Q28</f>
        <v>2505.86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3:5" ht="18.75" thickBot="1">
      <c r="C21" s="86" t="s">
        <v>32</v>
      </c>
      <c r="D21" s="87"/>
      <c r="E21" s="88">
        <f>SUM(E8:E20)</f>
        <v>10346.170000000002</v>
      </c>
    </row>
    <row r="38" ht="12.75">
      <c r="W38" t="s">
        <v>6</v>
      </c>
    </row>
    <row r="39" ht="12.75">
      <c r="W39" t="s">
        <v>7</v>
      </c>
    </row>
    <row r="40" ht="12.75">
      <c r="W40" t="s">
        <v>8</v>
      </c>
    </row>
    <row r="41" ht="12.75">
      <c r="W41" t="s">
        <v>9</v>
      </c>
    </row>
    <row r="42" ht="12.75">
      <c r="W42" t="s">
        <v>18</v>
      </c>
    </row>
    <row r="43" ht="12.75">
      <c r="W43" t="s">
        <v>19</v>
      </c>
    </row>
    <row r="44" ht="12.75">
      <c r="W44" t="s">
        <v>20</v>
      </c>
    </row>
    <row r="45" ht="12.75">
      <c r="W45" t="s">
        <v>21</v>
      </c>
    </row>
    <row r="46" ht="12.75">
      <c r="W46" t="s">
        <v>10</v>
      </c>
    </row>
    <row r="47" ht="12.75">
      <c r="W47" t="s">
        <v>11</v>
      </c>
    </row>
    <row r="48" ht="12.75">
      <c r="W48" t="s">
        <v>12</v>
      </c>
    </row>
    <row r="49" ht="12.75">
      <c r="W49" t="s">
        <v>13</v>
      </c>
    </row>
    <row r="50" ht="12.75">
      <c r="W50" t="s">
        <v>22</v>
      </c>
    </row>
    <row r="51" ht="12.75">
      <c r="W51" t="s">
        <v>23</v>
      </c>
    </row>
    <row r="52" ht="12.75">
      <c r="W52" t="s">
        <v>24</v>
      </c>
    </row>
    <row r="53" ht="12.75">
      <c r="W53" t="s">
        <v>25</v>
      </c>
    </row>
    <row r="54" ht="12.75">
      <c r="W54" t="s">
        <v>14</v>
      </c>
    </row>
    <row r="55" ht="12.75">
      <c r="W55" t="s">
        <v>15</v>
      </c>
    </row>
    <row r="56" ht="12.75">
      <c r="W56" t="s">
        <v>16</v>
      </c>
    </row>
    <row r="57" ht="12.75">
      <c r="W57" t="s">
        <v>17</v>
      </c>
    </row>
  </sheetData>
  <sheetProtection/>
  <mergeCells count="2">
    <mergeCell ref="C1:E1"/>
    <mergeCell ref="C2:E2"/>
  </mergeCells>
  <printOptions/>
  <pageMargins left="0.75" right="0.74" top="1" bottom="1" header="0.5" footer="0.5"/>
  <pageSetup horizontalDpi="600" verticalDpi="600" orientation="portrait" r:id="rId1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8.28125" style="0" bestFit="1" customWidth="1"/>
    <col min="2" max="2" width="18.140625" style="0" customWidth="1"/>
    <col min="3" max="3" width="42.57421875" style="0" customWidth="1"/>
    <col min="4" max="4" width="10.421875" style="0" customWidth="1"/>
    <col min="5" max="5" width="11.28125" style="0" customWidth="1"/>
    <col min="6" max="6" width="10.574218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1.00390625" style="0" bestFit="1" customWidth="1"/>
    <col min="18" max="18" width="3.57421875" style="0" customWidth="1"/>
    <col min="19" max="19" width="4.8515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tr">
        <f>+'Summary Q1'!D3</f>
        <v>2019-20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73</v>
      </c>
    </row>
    <row r="5" spans="2:3" ht="15.75">
      <c r="B5" s="1" t="s">
        <v>3</v>
      </c>
      <c r="C5" s="3" t="s">
        <v>34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12.75">
      <c r="A9" s="52" t="s">
        <v>73</v>
      </c>
      <c r="B9" s="29" t="s">
        <v>93</v>
      </c>
      <c r="C9" s="2" t="s">
        <v>9</v>
      </c>
      <c r="D9" s="40">
        <v>43437</v>
      </c>
      <c r="E9" s="40">
        <v>43437</v>
      </c>
      <c r="F9" s="23" t="s">
        <v>70</v>
      </c>
      <c r="G9" s="19"/>
      <c r="H9" s="34"/>
      <c r="I9" s="32"/>
      <c r="J9" s="32">
        <v>72</v>
      </c>
      <c r="K9" s="32"/>
      <c r="L9" s="32"/>
      <c r="M9" s="32"/>
      <c r="N9" s="32">
        <f>SUM(I9:M9)</f>
        <v>72</v>
      </c>
      <c r="O9" s="32"/>
      <c r="P9" s="32"/>
      <c r="Q9" s="32">
        <f>SUM(N9:P9)</f>
        <v>72</v>
      </c>
      <c r="R9" s="35"/>
      <c r="T9" s="2" t="s">
        <v>9</v>
      </c>
    </row>
    <row r="10" spans="1:20" ht="12.75">
      <c r="A10" s="52" t="s">
        <v>73</v>
      </c>
      <c r="B10" s="29" t="s">
        <v>93</v>
      </c>
      <c r="C10" s="2" t="s">
        <v>9</v>
      </c>
      <c r="D10" s="40">
        <v>43480</v>
      </c>
      <c r="E10" s="40">
        <v>43480</v>
      </c>
      <c r="F10" s="19" t="s">
        <v>70</v>
      </c>
      <c r="G10" s="19"/>
      <c r="H10" s="19"/>
      <c r="I10" s="19"/>
      <c r="J10" s="19">
        <v>72</v>
      </c>
      <c r="K10" s="19"/>
      <c r="L10" s="19"/>
      <c r="M10" s="19"/>
      <c r="N10" s="32">
        <f>SUM(I10:M10)</f>
        <v>72</v>
      </c>
      <c r="O10" s="19"/>
      <c r="P10" s="19"/>
      <c r="Q10" s="32">
        <f>SUM(N10:P10)</f>
        <v>72</v>
      </c>
      <c r="R10" s="35"/>
      <c r="T10" s="2" t="s">
        <v>11</v>
      </c>
    </row>
    <row r="11" spans="1:20" ht="13.5" thickBot="1">
      <c r="A11" s="91"/>
      <c r="B11" s="58"/>
      <c r="C11" s="59"/>
      <c r="D11" s="70"/>
      <c r="E11" s="70"/>
      <c r="N11" s="35"/>
      <c r="Q11" s="35"/>
      <c r="R11" s="35"/>
      <c r="T11" s="2" t="s">
        <v>15</v>
      </c>
    </row>
    <row r="12" spans="16:20" ht="16.5" thickBot="1">
      <c r="P12" s="8" t="s">
        <v>31</v>
      </c>
      <c r="Q12" s="41">
        <f>SUM(Q9:Q10)</f>
        <v>144</v>
      </c>
      <c r="R12" s="35"/>
      <c r="T12" s="2" t="s">
        <v>7</v>
      </c>
    </row>
    <row r="13" spans="18:20" ht="12.75">
      <c r="R13" s="35"/>
      <c r="T13" s="2" t="s">
        <v>6</v>
      </c>
    </row>
    <row r="14" spans="18:20" ht="12.75">
      <c r="R14" s="35"/>
      <c r="T14" s="17" t="s">
        <v>39</v>
      </c>
    </row>
    <row r="15" spans="18:20" ht="12.75">
      <c r="R15" s="35"/>
      <c r="T15" s="49"/>
    </row>
    <row r="16" spans="18:20" ht="12.75">
      <c r="R16" s="35"/>
      <c r="T16" s="21" t="s">
        <v>27</v>
      </c>
    </row>
    <row r="17" spans="18:20" ht="12.75">
      <c r="R17" s="35"/>
      <c r="T17" s="22" t="s">
        <v>28</v>
      </c>
    </row>
    <row r="18" spans="18:20" ht="12.75">
      <c r="R18" s="35"/>
      <c r="T18" s="18" t="s">
        <v>29</v>
      </c>
    </row>
    <row r="19" spans="18:20" ht="12.75">
      <c r="R19" s="35"/>
      <c r="T19" s="55" t="s">
        <v>44</v>
      </c>
    </row>
    <row r="20" spans="18:20" ht="12.75">
      <c r="R20" s="35"/>
      <c r="T20" s="19" t="s">
        <v>40</v>
      </c>
    </row>
    <row r="21" spans="18:20" ht="12.75">
      <c r="R21" s="35"/>
      <c r="T21" s="19" t="s">
        <v>43</v>
      </c>
    </row>
    <row r="22" spans="18:20" ht="12.75">
      <c r="R22" s="35"/>
      <c r="T22" s="19" t="s">
        <v>42</v>
      </c>
    </row>
    <row r="23" ht="12.75">
      <c r="R23" s="35"/>
    </row>
    <row r="24" ht="12.75">
      <c r="R24" s="35"/>
    </row>
    <row r="25" ht="12.75">
      <c r="R25" s="35"/>
    </row>
    <row r="27" ht="15.75">
      <c r="R27" s="37"/>
    </row>
  </sheetData>
  <sheetProtection/>
  <mergeCells count="1">
    <mergeCell ref="A1:Q1"/>
  </mergeCells>
  <dataValidations count="1">
    <dataValidation type="list" allowBlank="1" showInputMessage="1" showErrorMessage="1" sqref="T8:T13 J10:J11 C9:C11 H10:H12">
      <formula1>Description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P46"/>
  <sheetViews>
    <sheetView workbookViewId="0" topLeftCell="A25">
      <selection activeCell="Q29" sqref="Q29:Q32"/>
    </sheetView>
  </sheetViews>
  <sheetFormatPr defaultColWidth="9.140625" defaultRowHeight="12.75"/>
  <cols>
    <col min="1" max="1" width="12.57421875" style="0" customWidth="1"/>
    <col min="2" max="2" width="19.57421875" style="0" customWidth="1"/>
    <col min="3" max="3" width="42.57421875" style="0" customWidth="1"/>
    <col min="4" max="4" width="10.421875" style="0" customWidth="1"/>
    <col min="5" max="5" width="11.28125" style="0" customWidth="1"/>
    <col min="6" max="6" width="24.2812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2.8515625" style="0" bestFit="1" customWidth="1"/>
    <col min="18" max="18" width="3.57421875" style="0" customWidth="1"/>
    <col min="19" max="19" width="2.140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tr">
        <f>+'Summary Q1'!D3</f>
        <v>2019-20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26</v>
      </c>
    </row>
    <row r="5" spans="2:3" ht="15.75">
      <c r="B5" s="1" t="s">
        <v>3</v>
      </c>
      <c r="C5" s="3" t="s">
        <v>46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46" t="s">
        <v>38</v>
      </c>
      <c r="B8" s="46" t="s">
        <v>52</v>
      </c>
      <c r="C8" s="46" t="s">
        <v>53</v>
      </c>
      <c r="D8" s="46" t="s">
        <v>54</v>
      </c>
      <c r="E8" s="46" t="s">
        <v>55</v>
      </c>
      <c r="F8" s="46" t="s">
        <v>56</v>
      </c>
      <c r="G8" s="46" t="s">
        <v>57</v>
      </c>
      <c r="H8" s="46" t="s">
        <v>58</v>
      </c>
      <c r="I8" s="46" t="s">
        <v>59</v>
      </c>
      <c r="J8" s="46" t="s">
        <v>60</v>
      </c>
      <c r="K8" s="46" t="s">
        <v>61</v>
      </c>
      <c r="L8" s="46" t="s">
        <v>62</v>
      </c>
      <c r="M8" s="46" t="s">
        <v>63</v>
      </c>
      <c r="N8" s="46" t="s">
        <v>64</v>
      </c>
      <c r="O8" s="46" t="s">
        <v>65</v>
      </c>
      <c r="P8" s="46" t="s">
        <v>66</v>
      </c>
      <c r="Q8" s="28" t="s">
        <v>67</v>
      </c>
      <c r="R8" s="36"/>
      <c r="T8" s="2" t="s">
        <v>19</v>
      </c>
    </row>
    <row r="9" spans="1:94" s="19" customFormat="1" ht="25.5" customHeight="1">
      <c r="A9" s="2" t="s">
        <v>26</v>
      </c>
      <c r="B9" s="2" t="s">
        <v>46</v>
      </c>
      <c r="C9" s="2" t="s">
        <v>6</v>
      </c>
      <c r="D9" s="40">
        <v>43348</v>
      </c>
      <c r="E9" s="40">
        <v>43348</v>
      </c>
      <c r="F9" s="19" t="s">
        <v>95</v>
      </c>
      <c r="J9" s="32">
        <v>69.95</v>
      </c>
      <c r="K9" s="32"/>
      <c r="L9" s="32"/>
      <c r="M9" s="32"/>
      <c r="N9" s="32">
        <f>SUM(I9:M9)</f>
        <v>69.95</v>
      </c>
      <c r="O9" s="32"/>
      <c r="P9" s="32"/>
      <c r="Q9" s="38">
        <f>SUM(N9:P9)</f>
        <v>69.95</v>
      </c>
      <c r="R9" s="36"/>
      <c r="S9" s="48"/>
      <c r="T9" s="2" t="s">
        <v>9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</row>
    <row r="10" spans="1:94" s="19" customFormat="1" ht="25.5" customHeight="1">
      <c r="A10" s="2" t="s">
        <v>26</v>
      </c>
      <c r="B10" s="2" t="s">
        <v>46</v>
      </c>
      <c r="C10" s="2" t="s">
        <v>11</v>
      </c>
      <c r="D10" s="40">
        <v>43355</v>
      </c>
      <c r="E10" s="40">
        <v>43356</v>
      </c>
      <c r="F10" s="19" t="s">
        <v>97</v>
      </c>
      <c r="J10" s="32">
        <v>202.9</v>
      </c>
      <c r="K10" s="32">
        <v>182.37</v>
      </c>
      <c r="L10" s="32"/>
      <c r="M10" s="32"/>
      <c r="N10" s="32">
        <f aca="true" t="shared" si="0" ref="N10:N33">SUM(I10:M10)</f>
        <v>385.27</v>
      </c>
      <c r="O10" s="32"/>
      <c r="P10" s="32"/>
      <c r="Q10" s="38">
        <f aca="true" t="shared" si="1" ref="Q10:Q33">SUM(N10:P10)</f>
        <v>385.27</v>
      </c>
      <c r="R10" s="32"/>
      <c r="S10" s="48"/>
      <c r="T10" s="2" t="s">
        <v>11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</row>
    <row r="11" spans="1:94" s="19" customFormat="1" ht="25.5" customHeight="1">
      <c r="A11" s="2" t="s">
        <v>26</v>
      </c>
      <c r="B11" s="2" t="s">
        <v>46</v>
      </c>
      <c r="C11" s="2" t="s">
        <v>19</v>
      </c>
      <c r="D11" s="40">
        <v>43360</v>
      </c>
      <c r="E11" s="40">
        <v>43360</v>
      </c>
      <c r="F11" s="19" t="s">
        <v>95</v>
      </c>
      <c r="J11" s="32">
        <v>55.65</v>
      </c>
      <c r="K11" s="32"/>
      <c r="L11" s="32"/>
      <c r="M11" s="32"/>
      <c r="N11" s="32">
        <f t="shared" si="0"/>
        <v>55.65</v>
      </c>
      <c r="O11" s="32"/>
      <c r="P11" s="32"/>
      <c r="Q11" s="38">
        <f t="shared" si="1"/>
        <v>55.65</v>
      </c>
      <c r="R11" s="32"/>
      <c r="S11" s="48"/>
      <c r="T11" s="2" t="s">
        <v>15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</row>
    <row r="12" spans="1:94" s="19" customFormat="1" ht="25.5" customHeight="1">
      <c r="A12" s="2" t="s">
        <v>26</v>
      </c>
      <c r="B12" s="2" t="s">
        <v>46</v>
      </c>
      <c r="C12" s="2" t="s">
        <v>11</v>
      </c>
      <c r="D12" s="40">
        <v>43375</v>
      </c>
      <c r="E12" s="40">
        <v>43376</v>
      </c>
      <c r="F12" s="19" t="s">
        <v>97</v>
      </c>
      <c r="J12" s="32">
        <v>201.65</v>
      </c>
      <c r="K12" s="32">
        <v>205.66</v>
      </c>
      <c r="L12" s="32"/>
      <c r="M12" s="32"/>
      <c r="N12" s="32">
        <f t="shared" si="0"/>
        <v>407.31</v>
      </c>
      <c r="O12" s="32"/>
      <c r="P12" s="32"/>
      <c r="Q12" s="38">
        <f t="shared" si="1"/>
        <v>407.31</v>
      </c>
      <c r="R12" s="32"/>
      <c r="S12" s="48"/>
      <c r="T12" s="2" t="s">
        <v>7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</row>
    <row r="13" spans="1:94" s="19" customFormat="1" ht="25.5" customHeight="1">
      <c r="A13" s="2" t="s">
        <v>26</v>
      </c>
      <c r="B13" s="2" t="s">
        <v>46</v>
      </c>
      <c r="C13" s="2" t="s">
        <v>6</v>
      </c>
      <c r="D13" s="40">
        <v>43389</v>
      </c>
      <c r="E13" s="40">
        <v>43389</v>
      </c>
      <c r="F13" s="19" t="s">
        <v>95</v>
      </c>
      <c r="J13" s="32">
        <v>77.25</v>
      </c>
      <c r="K13" s="32"/>
      <c r="L13" s="32"/>
      <c r="M13" s="32"/>
      <c r="N13" s="32">
        <f t="shared" si="0"/>
        <v>77.25</v>
      </c>
      <c r="O13" s="32"/>
      <c r="P13" s="32"/>
      <c r="Q13" s="38">
        <f t="shared" si="1"/>
        <v>77.25</v>
      </c>
      <c r="R13" s="32"/>
      <c r="S13" s="48"/>
      <c r="T13" s="2" t="s">
        <v>6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</row>
    <row r="14" spans="1:94" s="19" customFormat="1" ht="25.5" customHeight="1">
      <c r="A14" s="2" t="s">
        <v>26</v>
      </c>
      <c r="B14" s="2" t="s">
        <v>46</v>
      </c>
      <c r="C14" s="2" t="s">
        <v>6</v>
      </c>
      <c r="D14" s="40">
        <v>43390</v>
      </c>
      <c r="E14" s="40">
        <v>43390</v>
      </c>
      <c r="F14" s="19" t="s">
        <v>95</v>
      </c>
      <c r="I14" s="19">
        <v>55.65</v>
      </c>
      <c r="J14" s="32"/>
      <c r="K14" s="32"/>
      <c r="L14" s="32"/>
      <c r="M14" s="32"/>
      <c r="N14" s="32">
        <f t="shared" si="0"/>
        <v>55.65</v>
      </c>
      <c r="O14" s="32"/>
      <c r="P14" s="32"/>
      <c r="Q14" s="38">
        <f t="shared" si="1"/>
        <v>55.65</v>
      </c>
      <c r="R14" s="32"/>
      <c r="S14" s="48"/>
      <c r="T14" s="17" t="s">
        <v>39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</row>
    <row r="15" spans="1:94" s="19" customFormat="1" ht="25.5" customHeight="1">
      <c r="A15" s="2" t="s">
        <v>26</v>
      </c>
      <c r="B15" s="2" t="s">
        <v>46</v>
      </c>
      <c r="C15" s="2" t="s">
        <v>6</v>
      </c>
      <c r="D15" s="40">
        <v>43396</v>
      </c>
      <c r="E15" s="40">
        <v>43396</v>
      </c>
      <c r="F15" s="19" t="s">
        <v>96</v>
      </c>
      <c r="J15" s="32"/>
      <c r="K15" s="32"/>
      <c r="L15" s="32">
        <v>20.23</v>
      </c>
      <c r="M15" s="32"/>
      <c r="N15" s="32">
        <f t="shared" si="0"/>
        <v>20.23</v>
      </c>
      <c r="O15" s="32"/>
      <c r="P15" s="32"/>
      <c r="Q15" s="38">
        <f t="shared" si="1"/>
        <v>20.23</v>
      </c>
      <c r="R15" s="32"/>
      <c r="S15" s="48"/>
      <c r="T15" s="49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</row>
    <row r="16" spans="1:94" s="19" customFormat="1" ht="25.5" customHeight="1">
      <c r="A16" s="2" t="s">
        <v>26</v>
      </c>
      <c r="B16" s="2" t="s">
        <v>46</v>
      </c>
      <c r="C16" s="2" t="s">
        <v>6</v>
      </c>
      <c r="D16" s="40">
        <v>43399</v>
      </c>
      <c r="E16" s="40">
        <v>43399</v>
      </c>
      <c r="F16" s="19" t="s">
        <v>70</v>
      </c>
      <c r="J16" s="32">
        <v>3</v>
      </c>
      <c r="K16" s="32"/>
      <c r="L16" s="32"/>
      <c r="M16" s="32"/>
      <c r="N16" s="32">
        <f t="shared" si="0"/>
        <v>3</v>
      </c>
      <c r="O16" s="32"/>
      <c r="P16" s="32"/>
      <c r="Q16" s="38">
        <f t="shared" si="1"/>
        <v>3</v>
      </c>
      <c r="R16" s="32"/>
      <c r="S16" s="48"/>
      <c r="T16" s="21" t="s">
        <v>27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</row>
    <row r="17" spans="1:94" s="19" customFormat="1" ht="25.5" customHeight="1">
      <c r="A17" s="2" t="s">
        <v>26</v>
      </c>
      <c r="B17" s="2" t="s">
        <v>46</v>
      </c>
      <c r="C17" s="2" t="s">
        <v>6</v>
      </c>
      <c r="D17" s="40">
        <v>43403</v>
      </c>
      <c r="E17" s="40">
        <v>43403</v>
      </c>
      <c r="F17" s="19" t="s">
        <v>107</v>
      </c>
      <c r="J17" s="32">
        <v>62.95</v>
      </c>
      <c r="K17" s="32"/>
      <c r="L17" s="32"/>
      <c r="M17" s="32"/>
      <c r="N17" s="32">
        <f t="shared" si="0"/>
        <v>62.95</v>
      </c>
      <c r="O17" s="32"/>
      <c r="P17" s="32"/>
      <c r="Q17" s="38">
        <f t="shared" si="1"/>
        <v>62.95</v>
      </c>
      <c r="R17" s="32"/>
      <c r="S17" s="48"/>
      <c r="T17" s="22" t="s">
        <v>28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</row>
    <row r="18" spans="1:94" s="19" customFormat="1" ht="25.5" customHeight="1">
      <c r="A18" s="2" t="s">
        <v>26</v>
      </c>
      <c r="B18" s="2" t="s">
        <v>46</v>
      </c>
      <c r="C18" s="2" t="s">
        <v>11</v>
      </c>
      <c r="D18" s="40">
        <v>43410</v>
      </c>
      <c r="E18" s="40">
        <v>43410</v>
      </c>
      <c r="F18" s="19" t="s">
        <v>97</v>
      </c>
      <c r="J18" s="32">
        <v>93.55</v>
      </c>
      <c r="K18" s="32"/>
      <c r="L18" s="32"/>
      <c r="M18" s="32"/>
      <c r="N18" s="32">
        <f t="shared" si="0"/>
        <v>93.55</v>
      </c>
      <c r="O18" s="32"/>
      <c r="P18" s="32"/>
      <c r="Q18" s="38">
        <f t="shared" si="1"/>
        <v>93.55</v>
      </c>
      <c r="R18" s="32"/>
      <c r="S18" s="48"/>
      <c r="T18" s="18" t="s">
        <v>29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</row>
    <row r="19" spans="1:94" s="19" customFormat="1" ht="25.5" customHeight="1">
      <c r="A19" s="2" t="s">
        <v>26</v>
      </c>
      <c r="B19" s="2" t="s">
        <v>46</v>
      </c>
      <c r="C19" s="2" t="s">
        <v>7</v>
      </c>
      <c r="D19" s="40">
        <v>43411</v>
      </c>
      <c r="E19" s="40">
        <v>43411</v>
      </c>
      <c r="F19" s="19" t="s">
        <v>95</v>
      </c>
      <c r="J19" s="32">
        <v>52.5</v>
      </c>
      <c r="K19" s="32"/>
      <c r="L19" s="32"/>
      <c r="M19" s="32"/>
      <c r="N19" s="32">
        <f t="shared" si="0"/>
        <v>52.5</v>
      </c>
      <c r="O19" s="32"/>
      <c r="P19" s="32"/>
      <c r="Q19" s="38">
        <f t="shared" si="1"/>
        <v>52.5</v>
      </c>
      <c r="R19" s="32"/>
      <c r="S19" s="48"/>
      <c r="T19" s="55" t="s">
        <v>44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</row>
    <row r="20" spans="1:94" s="19" customFormat="1" ht="25.5" customHeight="1">
      <c r="A20" s="2" t="s">
        <v>26</v>
      </c>
      <c r="B20" s="2" t="s">
        <v>46</v>
      </c>
      <c r="C20" s="2" t="s">
        <v>6</v>
      </c>
      <c r="D20" s="40">
        <v>43413</v>
      </c>
      <c r="E20" s="40">
        <v>43413</v>
      </c>
      <c r="F20" s="19" t="s">
        <v>95</v>
      </c>
      <c r="J20" s="32">
        <v>63.1</v>
      </c>
      <c r="K20" s="32"/>
      <c r="L20" s="32"/>
      <c r="M20" s="32"/>
      <c r="N20" s="32">
        <f t="shared" si="0"/>
        <v>63.1</v>
      </c>
      <c r="O20" s="32"/>
      <c r="P20" s="32"/>
      <c r="Q20" s="38">
        <f t="shared" si="1"/>
        <v>63.1</v>
      </c>
      <c r="R20" s="32"/>
      <c r="S20" s="48"/>
      <c r="T20" s="19" t="s">
        <v>40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</row>
    <row r="21" spans="1:94" s="19" customFormat="1" ht="25.5" customHeight="1">
      <c r="A21" s="2" t="s">
        <v>26</v>
      </c>
      <c r="B21" s="2" t="s">
        <v>46</v>
      </c>
      <c r="C21" s="2" t="s">
        <v>19</v>
      </c>
      <c r="D21" s="40">
        <v>43417</v>
      </c>
      <c r="E21" s="40">
        <v>43417</v>
      </c>
      <c r="F21" s="19" t="s">
        <v>95</v>
      </c>
      <c r="J21" s="32">
        <v>55.65</v>
      </c>
      <c r="K21" s="32"/>
      <c r="L21" s="32"/>
      <c r="M21" s="32"/>
      <c r="N21" s="32">
        <f t="shared" si="0"/>
        <v>55.65</v>
      </c>
      <c r="O21" s="32"/>
      <c r="P21" s="32"/>
      <c r="Q21" s="38">
        <f t="shared" si="1"/>
        <v>55.65</v>
      </c>
      <c r="R21" s="32"/>
      <c r="S21" s="48"/>
      <c r="T21" s="19" t="s">
        <v>43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</row>
    <row r="22" spans="1:94" s="19" customFormat="1" ht="25.5" customHeight="1">
      <c r="A22" s="2" t="s">
        <v>26</v>
      </c>
      <c r="B22" s="2" t="s">
        <v>46</v>
      </c>
      <c r="C22" s="2" t="s">
        <v>6</v>
      </c>
      <c r="D22" s="40">
        <v>43420</v>
      </c>
      <c r="E22" s="40">
        <v>43420</v>
      </c>
      <c r="F22" s="19" t="s">
        <v>95</v>
      </c>
      <c r="J22" s="32">
        <v>53.9</v>
      </c>
      <c r="K22" s="32"/>
      <c r="L22" s="32"/>
      <c r="M22" s="32"/>
      <c r="N22" s="32">
        <f t="shared" si="0"/>
        <v>53.9</v>
      </c>
      <c r="O22" s="32"/>
      <c r="P22" s="32"/>
      <c r="Q22" s="38">
        <f t="shared" si="1"/>
        <v>53.9</v>
      </c>
      <c r="R22" s="32"/>
      <c r="S22" s="48"/>
      <c r="T22" s="19" t="s">
        <v>42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</row>
    <row r="23" spans="1:94" s="19" customFormat="1" ht="25.5" customHeight="1">
      <c r="A23" s="2" t="s">
        <v>26</v>
      </c>
      <c r="B23" s="2" t="s">
        <v>46</v>
      </c>
      <c r="C23" s="2" t="s">
        <v>7</v>
      </c>
      <c r="D23" s="40">
        <v>43423</v>
      </c>
      <c r="E23" s="40">
        <v>43423</v>
      </c>
      <c r="F23" s="19" t="s">
        <v>95</v>
      </c>
      <c r="J23" s="32">
        <v>53.9</v>
      </c>
      <c r="K23" s="32"/>
      <c r="L23" s="32"/>
      <c r="M23" s="32"/>
      <c r="N23" s="32">
        <f t="shared" si="0"/>
        <v>53.9</v>
      </c>
      <c r="O23" s="32"/>
      <c r="P23" s="32"/>
      <c r="Q23" s="38">
        <f t="shared" si="1"/>
        <v>53.9</v>
      </c>
      <c r="R23" s="32"/>
      <c r="S23" s="48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</row>
    <row r="24" spans="1:94" s="19" customFormat="1" ht="25.5" customHeight="1">
      <c r="A24" s="2" t="s">
        <v>26</v>
      </c>
      <c r="B24" s="2" t="s">
        <v>46</v>
      </c>
      <c r="C24" s="2" t="s">
        <v>19</v>
      </c>
      <c r="D24" s="40">
        <v>43425</v>
      </c>
      <c r="E24" s="40">
        <v>43425</v>
      </c>
      <c r="F24" s="19" t="s">
        <v>95</v>
      </c>
      <c r="J24" s="32">
        <v>64.4</v>
      </c>
      <c r="K24" s="32"/>
      <c r="L24" s="32"/>
      <c r="M24" s="32"/>
      <c r="N24" s="32">
        <f t="shared" si="0"/>
        <v>64.4</v>
      </c>
      <c r="O24" s="32"/>
      <c r="P24" s="32"/>
      <c r="Q24" s="38">
        <f t="shared" si="1"/>
        <v>64.4</v>
      </c>
      <c r="R24" s="32"/>
      <c r="S24" s="48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</row>
    <row r="25" spans="1:94" s="19" customFormat="1" ht="25.5" customHeight="1">
      <c r="A25" s="2" t="s">
        <v>26</v>
      </c>
      <c r="B25" s="2" t="s">
        <v>46</v>
      </c>
      <c r="C25" s="2" t="s">
        <v>11</v>
      </c>
      <c r="D25" s="40">
        <v>43438</v>
      </c>
      <c r="E25" s="40">
        <v>43438</v>
      </c>
      <c r="F25" s="19" t="s">
        <v>97</v>
      </c>
      <c r="J25" s="32">
        <v>98</v>
      </c>
      <c r="K25" s="32"/>
      <c r="L25" s="32"/>
      <c r="M25" s="32"/>
      <c r="N25" s="32">
        <f t="shared" si="0"/>
        <v>98</v>
      </c>
      <c r="O25" s="32"/>
      <c r="P25" s="32"/>
      <c r="Q25" s="38">
        <f t="shared" si="1"/>
        <v>98</v>
      </c>
      <c r="R25" s="32"/>
      <c r="S25" s="48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</row>
    <row r="26" spans="1:94" s="19" customFormat="1" ht="25.5" customHeight="1">
      <c r="A26" s="2" t="s">
        <v>26</v>
      </c>
      <c r="B26" s="2" t="s">
        <v>46</v>
      </c>
      <c r="C26" s="2" t="s">
        <v>6</v>
      </c>
      <c r="D26" s="40">
        <v>43444</v>
      </c>
      <c r="E26" s="40">
        <v>43444</v>
      </c>
      <c r="F26" s="19" t="s">
        <v>108</v>
      </c>
      <c r="J26" s="32">
        <v>4.2</v>
      </c>
      <c r="K26" s="32"/>
      <c r="L26" s="32"/>
      <c r="M26" s="32"/>
      <c r="N26" s="32">
        <f t="shared" si="0"/>
        <v>4.2</v>
      </c>
      <c r="O26" s="32"/>
      <c r="P26" s="32"/>
      <c r="Q26" s="38">
        <f t="shared" si="1"/>
        <v>4.2</v>
      </c>
      <c r="R26" s="32"/>
      <c r="S26" s="48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</row>
    <row r="27" spans="1:94" s="19" customFormat="1" ht="25.5" customHeight="1">
      <c r="A27" s="2" t="s">
        <v>26</v>
      </c>
      <c r="B27" s="2" t="s">
        <v>46</v>
      </c>
      <c r="C27" s="2" t="s">
        <v>19</v>
      </c>
      <c r="D27" s="40">
        <v>43445</v>
      </c>
      <c r="E27" s="40">
        <v>43445</v>
      </c>
      <c r="F27" s="19" t="s">
        <v>95</v>
      </c>
      <c r="J27" s="32">
        <v>53.9</v>
      </c>
      <c r="K27" s="32"/>
      <c r="L27" s="32"/>
      <c r="M27" s="32"/>
      <c r="N27" s="32">
        <f t="shared" si="0"/>
        <v>53.9</v>
      </c>
      <c r="O27" s="32"/>
      <c r="P27" s="32"/>
      <c r="Q27" s="38">
        <f t="shared" si="1"/>
        <v>53.9</v>
      </c>
      <c r="R27" s="32"/>
      <c r="S27" s="48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</row>
    <row r="28" spans="1:94" s="19" customFormat="1" ht="25.5" customHeight="1">
      <c r="A28" s="2" t="s">
        <v>26</v>
      </c>
      <c r="B28" s="2" t="s">
        <v>46</v>
      </c>
      <c r="C28" s="2" t="s">
        <v>7</v>
      </c>
      <c r="D28" s="40">
        <v>43451</v>
      </c>
      <c r="E28" s="40">
        <v>43451</v>
      </c>
      <c r="F28" s="19" t="s">
        <v>98</v>
      </c>
      <c r="J28" s="32">
        <v>37.8</v>
      </c>
      <c r="K28" s="32"/>
      <c r="L28" s="32"/>
      <c r="M28" s="32"/>
      <c r="N28" s="32">
        <f t="shared" si="0"/>
        <v>37.8</v>
      </c>
      <c r="O28" s="32"/>
      <c r="P28" s="32"/>
      <c r="Q28" s="38">
        <f t="shared" si="1"/>
        <v>37.8</v>
      </c>
      <c r="R28" s="32"/>
      <c r="S28" s="48"/>
      <c r="T28" s="22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</row>
    <row r="29" spans="1:20" s="16" customFormat="1" ht="25.5" customHeight="1">
      <c r="A29" s="2" t="s">
        <v>26</v>
      </c>
      <c r="B29" s="2" t="s">
        <v>46</v>
      </c>
      <c r="C29" s="2" t="s">
        <v>11</v>
      </c>
      <c r="D29" s="40">
        <v>43473</v>
      </c>
      <c r="E29" s="40">
        <v>43473</v>
      </c>
      <c r="F29" s="19" t="s">
        <v>97</v>
      </c>
      <c r="G29" s="19"/>
      <c r="H29" s="19"/>
      <c r="I29" s="19"/>
      <c r="J29" s="32">
        <v>173.3</v>
      </c>
      <c r="K29" s="32"/>
      <c r="L29" s="32"/>
      <c r="M29" s="32"/>
      <c r="N29" s="32">
        <f t="shared" si="0"/>
        <v>173.3</v>
      </c>
      <c r="O29" s="32"/>
      <c r="P29" s="32"/>
      <c r="Q29" s="38">
        <f t="shared" si="1"/>
        <v>173.3</v>
      </c>
      <c r="R29" s="32"/>
      <c r="S29" s="51"/>
      <c r="T29" s="22"/>
    </row>
    <row r="30" spans="1:20" s="16" customFormat="1" ht="25.5" customHeight="1">
      <c r="A30" s="2" t="s">
        <v>26</v>
      </c>
      <c r="B30" s="2" t="s">
        <v>46</v>
      </c>
      <c r="C30" s="2" t="s">
        <v>19</v>
      </c>
      <c r="D30" s="40">
        <v>43480</v>
      </c>
      <c r="E30" s="40">
        <v>43480</v>
      </c>
      <c r="F30" s="19" t="s">
        <v>95</v>
      </c>
      <c r="G30" s="19"/>
      <c r="H30" s="19"/>
      <c r="I30" s="19"/>
      <c r="J30" s="32">
        <v>44.66</v>
      </c>
      <c r="K30" s="32"/>
      <c r="L30" s="32"/>
      <c r="M30" s="32"/>
      <c r="N30" s="32">
        <f t="shared" si="0"/>
        <v>44.66</v>
      </c>
      <c r="O30" s="32"/>
      <c r="P30" s="32"/>
      <c r="Q30" s="38">
        <f t="shared" si="1"/>
        <v>44.66</v>
      </c>
      <c r="R30" s="32"/>
      <c r="S30" s="51"/>
      <c r="T30" s="22"/>
    </row>
    <row r="31" spans="1:20" s="16" customFormat="1" ht="25.5" customHeight="1">
      <c r="A31" s="2" t="s">
        <v>26</v>
      </c>
      <c r="B31" s="2" t="s">
        <v>46</v>
      </c>
      <c r="C31" s="2" t="s">
        <v>19</v>
      </c>
      <c r="D31" s="40">
        <v>43486</v>
      </c>
      <c r="E31" s="40">
        <v>43486</v>
      </c>
      <c r="F31" s="19" t="s">
        <v>95</v>
      </c>
      <c r="G31" s="19"/>
      <c r="H31" s="19"/>
      <c r="I31" s="19"/>
      <c r="J31" s="32">
        <v>44.66</v>
      </c>
      <c r="K31" s="32"/>
      <c r="L31" s="32"/>
      <c r="M31" s="32"/>
      <c r="N31" s="32">
        <f t="shared" si="0"/>
        <v>44.66</v>
      </c>
      <c r="O31" s="32"/>
      <c r="P31" s="32"/>
      <c r="Q31" s="38">
        <f t="shared" si="1"/>
        <v>44.66</v>
      </c>
      <c r="R31" s="32"/>
      <c r="S31" s="51"/>
      <c r="T31" s="22"/>
    </row>
    <row r="32" spans="1:20" s="16" customFormat="1" ht="25.5" customHeight="1">
      <c r="A32" s="2" t="s">
        <v>26</v>
      </c>
      <c r="B32" s="2" t="s">
        <v>46</v>
      </c>
      <c r="C32" s="2" t="s">
        <v>7</v>
      </c>
      <c r="D32" s="40">
        <v>43488</v>
      </c>
      <c r="E32" s="40">
        <v>43488</v>
      </c>
      <c r="F32" s="19" t="s">
        <v>107</v>
      </c>
      <c r="G32" s="19"/>
      <c r="H32" s="19"/>
      <c r="I32" s="19"/>
      <c r="J32" s="32">
        <v>52.78</v>
      </c>
      <c r="K32" s="32"/>
      <c r="L32" s="32"/>
      <c r="M32" s="32"/>
      <c r="N32" s="32">
        <f t="shared" si="0"/>
        <v>52.78</v>
      </c>
      <c r="O32" s="32"/>
      <c r="P32" s="32"/>
      <c r="Q32" s="38">
        <f t="shared" si="1"/>
        <v>52.78</v>
      </c>
      <c r="R32" s="32"/>
      <c r="S32" s="51"/>
      <c r="T32" s="22"/>
    </row>
    <row r="33" spans="1:20" s="16" customFormat="1" ht="25.5" customHeight="1">
      <c r="A33" s="2" t="s">
        <v>26</v>
      </c>
      <c r="B33" s="2" t="s">
        <v>46</v>
      </c>
      <c r="C33" s="2" t="s">
        <v>11</v>
      </c>
      <c r="D33" s="40">
        <v>43521</v>
      </c>
      <c r="E33" s="40">
        <v>43521</v>
      </c>
      <c r="F33" s="19" t="s">
        <v>97</v>
      </c>
      <c r="G33" s="19"/>
      <c r="H33" s="19"/>
      <c r="I33" s="19"/>
      <c r="J33" s="32">
        <v>44.66</v>
      </c>
      <c r="K33" s="32"/>
      <c r="L33" s="32"/>
      <c r="M33" s="32"/>
      <c r="N33" s="32">
        <f t="shared" si="0"/>
        <v>44.66</v>
      </c>
      <c r="O33" s="32"/>
      <c r="P33" s="32"/>
      <c r="Q33" s="38">
        <f t="shared" si="1"/>
        <v>44.66</v>
      </c>
      <c r="R33" s="32"/>
      <c r="S33" s="51"/>
      <c r="T33" s="22"/>
    </row>
    <row r="34" spans="1:20" s="16" customFormat="1" ht="25.5" customHeight="1">
      <c r="A34" s="2" t="s">
        <v>26</v>
      </c>
      <c r="B34" s="2" t="s">
        <v>46</v>
      </c>
      <c r="C34" s="2" t="s">
        <v>19</v>
      </c>
      <c r="D34" s="40">
        <v>43528</v>
      </c>
      <c r="E34" s="40">
        <v>43528</v>
      </c>
      <c r="F34" s="19" t="s">
        <v>95</v>
      </c>
      <c r="G34" s="19"/>
      <c r="H34" s="19"/>
      <c r="I34" s="19"/>
      <c r="J34" s="32">
        <v>46.69</v>
      </c>
      <c r="K34" s="32"/>
      <c r="L34" s="32"/>
      <c r="M34" s="32"/>
      <c r="N34" s="32">
        <f>SUM(I34:M34)</f>
        <v>46.69</v>
      </c>
      <c r="O34" s="32"/>
      <c r="P34" s="32"/>
      <c r="Q34" s="38">
        <f>SUM(N34:P34)</f>
        <v>46.69</v>
      </c>
      <c r="R34" s="32"/>
      <c r="S34" s="51"/>
      <c r="T34" s="22"/>
    </row>
    <row r="35" spans="1:20" s="16" customFormat="1" ht="25.5" customHeight="1">
      <c r="A35" s="2" t="s">
        <v>26</v>
      </c>
      <c r="B35" s="2" t="s">
        <v>46</v>
      </c>
      <c r="C35" s="2" t="s">
        <v>19</v>
      </c>
      <c r="D35" s="40">
        <v>43556</v>
      </c>
      <c r="E35" s="40">
        <v>43556</v>
      </c>
      <c r="F35" s="19" t="s">
        <v>95</v>
      </c>
      <c r="G35" s="19"/>
      <c r="H35" s="19"/>
      <c r="I35" s="19"/>
      <c r="J35" s="32">
        <v>60</v>
      </c>
      <c r="K35" s="32"/>
      <c r="L35" s="32"/>
      <c r="M35" s="32"/>
      <c r="N35" s="32">
        <f>SUM(I35:M35)</f>
        <v>60</v>
      </c>
      <c r="O35" s="32"/>
      <c r="P35" s="32"/>
      <c r="Q35" s="38">
        <f>SUM(N35:P35)</f>
        <v>60</v>
      </c>
      <c r="R35" s="32"/>
      <c r="S35" s="51"/>
      <c r="T35" s="22"/>
    </row>
    <row r="36" spans="1:20" s="16" customFormat="1" ht="25.5" customHeight="1">
      <c r="A36" s="2" t="s">
        <v>26</v>
      </c>
      <c r="B36" s="2" t="s">
        <v>46</v>
      </c>
      <c r="C36" s="2" t="s">
        <v>11</v>
      </c>
      <c r="D36" s="40">
        <v>43557</v>
      </c>
      <c r="E36" s="40">
        <v>43559</v>
      </c>
      <c r="F36" s="17" t="s">
        <v>97</v>
      </c>
      <c r="G36" s="19"/>
      <c r="H36" s="19"/>
      <c r="I36" s="19"/>
      <c r="J36" s="32">
        <v>246.3</v>
      </c>
      <c r="K36" s="32">
        <v>331.42</v>
      </c>
      <c r="L36" s="32">
        <v>20</v>
      </c>
      <c r="M36" s="32"/>
      <c r="N36" s="32">
        <f>SUM(I36:M36)</f>
        <v>597.72</v>
      </c>
      <c r="O36" s="32"/>
      <c r="P36" s="32"/>
      <c r="Q36" s="38">
        <f>SUM(N36:P36)</f>
        <v>597.72</v>
      </c>
      <c r="R36" s="35"/>
      <c r="S36" s="51"/>
      <c r="T36" s="22"/>
    </row>
    <row r="37" spans="1:20" s="16" customFormat="1" ht="25.5" customHeight="1">
      <c r="A37" s="2" t="s">
        <v>26</v>
      </c>
      <c r="B37" s="2" t="s">
        <v>46</v>
      </c>
      <c r="C37" s="2" t="s">
        <v>6</v>
      </c>
      <c r="D37" s="40">
        <v>43567</v>
      </c>
      <c r="E37" s="40">
        <v>43567</v>
      </c>
      <c r="F37" s="17" t="s">
        <v>96</v>
      </c>
      <c r="G37" s="19"/>
      <c r="H37" s="19"/>
      <c r="I37" s="19"/>
      <c r="J37" s="32">
        <v>14</v>
      </c>
      <c r="K37" s="32"/>
      <c r="L37" s="32"/>
      <c r="M37" s="32"/>
      <c r="N37" s="32">
        <f>SUM(I37:M37)</f>
        <v>14</v>
      </c>
      <c r="O37" s="32"/>
      <c r="P37" s="32"/>
      <c r="Q37" s="38">
        <f>SUM(N37:P37)</f>
        <v>14</v>
      </c>
      <c r="R37" s="35"/>
      <c r="S37" s="51"/>
      <c r="T37" s="22"/>
    </row>
    <row r="38" spans="1:20" s="16" customFormat="1" ht="25.5" customHeight="1">
      <c r="A38" s="2" t="s">
        <v>26</v>
      </c>
      <c r="B38" s="2" t="s">
        <v>46</v>
      </c>
      <c r="C38" s="2" t="s">
        <v>7</v>
      </c>
      <c r="D38" s="40">
        <v>43578</v>
      </c>
      <c r="E38" s="40">
        <v>43578</v>
      </c>
      <c r="F38" s="17" t="s">
        <v>95</v>
      </c>
      <c r="G38" s="19"/>
      <c r="H38" s="19"/>
      <c r="I38" s="19"/>
      <c r="J38" s="32">
        <v>60</v>
      </c>
      <c r="K38" s="32"/>
      <c r="L38" s="32"/>
      <c r="M38" s="32"/>
      <c r="N38" s="32">
        <f>SUM(I38:M38)</f>
        <v>60</v>
      </c>
      <c r="O38" s="32"/>
      <c r="P38" s="32"/>
      <c r="Q38" s="38">
        <f>SUM(N38:P38)</f>
        <v>60</v>
      </c>
      <c r="R38" s="35"/>
      <c r="S38" s="51"/>
      <c r="T38" s="47"/>
    </row>
    <row r="39" spans="1:20" s="16" customFormat="1" ht="25.5" customHeight="1">
      <c r="A39" s="59"/>
      <c r="B39" s="59"/>
      <c r="C39" s="59"/>
      <c r="D39" s="70"/>
      <c r="E39" s="70"/>
      <c r="J39" s="35"/>
      <c r="K39" s="35"/>
      <c r="L39" s="35"/>
      <c r="M39" s="35"/>
      <c r="N39" s="35"/>
      <c r="O39" s="35"/>
      <c r="P39" s="35"/>
      <c r="Q39" s="89"/>
      <c r="R39" s="35"/>
      <c r="S39" s="51"/>
      <c r="T39" s="47"/>
    </row>
    <row r="40" spans="1:18" ht="12.75">
      <c r="A40" s="59"/>
      <c r="B40" s="59"/>
      <c r="C40" s="59"/>
      <c r="D40" s="70"/>
      <c r="E40" s="70"/>
      <c r="F40" s="16"/>
      <c r="G40" s="16"/>
      <c r="H40" s="16"/>
      <c r="I40" s="16"/>
      <c r="J40" s="35"/>
      <c r="K40" s="35"/>
      <c r="L40" s="35"/>
      <c r="M40" s="35"/>
      <c r="N40" s="35"/>
      <c r="O40" s="35"/>
      <c r="P40" s="35"/>
      <c r="Q40" s="89"/>
      <c r="R40" s="35"/>
    </row>
    <row r="41" spans="1:18" ht="12.75">
      <c r="A41" s="59"/>
      <c r="B41" s="59"/>
      <c r="C41" s="59"/>
      <c r="D41" s="70"/>
      <c r="E41" s="70"/>
      <c r="F41" s="16"/>
      <c r="G41" s="16"/>
      <c r="H41" s="16"/>
      <c r="I41" s="16"/>
      <c r="J41" s="35"/>
      <c r="K41" s="35"/>
      <c r="L41" s="35"/>
      <c r="M41" s="35"/>
      <c r="N41" s="35"/>
      <c r="O41" s="35"/>
      <c r="P41" s="35"/>
      <c r="Q41" s="89"/>
      <c r="R41" s="35"/>
    </row>
    <row r="42" ht="13.5" thickBot="1">
      <c r="R42" s="35"/>
    </row>
    <row r="43" spans="16:18" ht="16.5" thickBot="1">
      <c r="P43" s="8" t="s">
        <v>31</v>
      </c>
      <c r="Q43" s="41">
        <f>SUM(Q9:Q38)</f>
        <v>2906.63</v>
      </c>
      <c r="R43" s="35"/>
    </row>
    <row r="44" ht="12.75">
      <c r="R44" s="35"/>
    </row>
    <row r="45" ht="12.75">
      <c r="R45" s="35"/>
    </row>
    <row r="46" ht="12.75">
      <c r="R46" s="35"/>
    </row>
  </sheetData>
  <sheetProtection/>
  <autoFilter ref="A8:Q8">
    <sortState ref="A9:Q46">
      <sortCondition sortBy="value" ref="D9:D46"/>
    </sortState>
  </autoFilter>
  <mergeCells count="1">
    <mergeCell ref="A1:Q1"/>
  </mergeCells>
  <dataValidations count="1">
    <dataValidation type="list" allowBlank="1" showInputMessage="1" showErrorMessage="1" sqref="J42 T8:T13 H42:H43 C9:C41">
      <formula1>Description</formula1>
    </dataValidation>
  </dataValidations>
  <printOptions/>
  <pageMargins left="0.75" right="0.74" top="0.75" bottom="0.7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28125" style="0" customWidth="1"/>
    <col min="2" max="2" width="21.7109375" style="0" customWidth="1"/>
    <col min="3" max="3" width="42.57421875" style="0" customWidth="1"/>
    <col min="4" max="4" width="10.421875" style="0" customWidth="1"/>
    <col min="5" max="5" width="11.28125" style="0" customWidth="1"/>
    <col min="6" max="6" width="11.57421875" style="0" bestFit="1" customWidth="1"/>
    <col min="7" max="7" width="10.28125" style="0" customWidth="1"/>
    <col min="8" max="8" width="11.8515625" style="0" bestFit="1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8.140625" style="0" customWidth="1"/>
    <col min="17" max="17" width="12.8515625" style="0" customWidth="1"/>
    <col min="18" max="18" width="3.57421875" style="0" customWidth="1"/>
    <col min="19" max="19" width="2.00390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tr">
        <f>+'Summary Q1'!D3</f>
        <v>2019-20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79</v>
      </c>
    </row>
    <row r="5" spans="2:3" ht="15.75">
      <c r="B5" s="1" t="s">
        <v>3</v>
      </c>
      <c r="C5" s="3" t="s">
        <v>80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25.5" customHeight="1">
      <c r="A9" s="23" t="s">
        <v>79</v>
      </c>
      <c r="B9" s="23" t="s">
        <v>80</v>
      </c>
      <c r="C9" s="2" t="s">
        <v>7</v>
      </c>
      <c r="D9" s="40">
        <v>43608</v>
      </c>
      <c r="E9" s="40">
        <v>43608</v>
      </c>
      <c r="F9" s="23" t="s">
        <v>95</v>
      </c>
      <c r="G9" s="29"/>
      <c r="H9" s="31"/>
      <c r="I9" s="32"/>
      <c r="J9" s="32">
        <v>14</v>
      </c>
      <c r="K9" s="32"/>
      <c r="L9" s="32"/>
      <c r="M9" s="32"/>
      <c r="N9" s="32">
        <f>SUM(I9:M9)</f>
        <v>14</v>
      </c>
      <c r="O9" s="32"/>
      <c r="P9" s="32"/>
      <c r="Q9" s="38">
        <f>SUM(N9:P9)</f>
        <v>14</v>
      </c>
      <c r="R9" s="35"/>
      <c r="S9" s="53"/>
      <c r="T9" s="2" t="s">
        <v>9</v>
      </c>
    </row>
    <row r="10" spans="1:20" ht="25.5" customHeight="1">
      <c r="A10" s="23" t="s">
        <v>79</v>
      </c>
      <c r="B10" s="23" t="s">
        <v>80</v>
      </c>
      <c r="C10" s="2" t="s">
        <v>11</v>
      </c>
      <c r="D10" s="40">
        <v>43612</v>
      </c>
      <c r="E10" s="40">
        <v>43613</v>
      </c>
      <c r="F10" s="19" t="s">
        <v>97</v>
      </c>
      <c r="G10" s="19"/>
      <c r="H10" s="19" t="s">
        <v>26</v>
      </c>
      <c r="I10" s="19"/>
      <c r="J10" s="19">
        <f>19.4+6.5</f>
        <v>25.9</v>
      </c>
      <c r="K10" s="19">
        <v>165.71</v>
      </c>
      <c r="L10" s="19">
        <f>22.5+12.5+9.72</f>
        <v>44.72</v>
      </c>
      <c r="M10" s="19"/>
      <c r="N10" s="32">
        <f>SUM(I10:M10)</f>
        <v>236.33</v>
      </c>
      <c r="O10" s="19"/>
      <c r="P10" s="19"/>
      <c r="Q10" s="38">
        <f>SUM(N10:P10)</f>
        <v>236.33</v>
      </c>
      <c r="R10" s="35"/>
      <c r="T10" s="2" t="s">
        <v>11</v>
      </c>
    </row>
    <row r="11" spans="1:20" ht="25.5" customHeight="1" thickBot="1">
      <c r="A11" s="68"/>
      <c r="B11" s="68"/>
      <c r="C11" s="59"/>
      <c r="D11" s="90"/>
      <c r="E11" s="90"/>
      <c r="N11" s="35"/>
      <c r="Q11" s="89"/>
      <c r="R11" s="35"/>
      <c r="T11" s="2" t="s">
        <v>15</v>
      </c>
    </row>
    <row r="12" spans="16:20" ht="25.5" customHeight="1" thickBot="1">
      <c r="P12" s="8" t="s">
        <v>31</v>
      </c>
      <c r="Q12" s="41">
        <f>SUM(Q9:Q10)</f>
        <v>250.33</v>
      </c>
      <c r="R12" s="35"/>
      <c r="T12" s="2" t="s">
        <v>7</v>
      </c>
    </row>
    <row r="13" spans="18:20" ht="25.5" customHeight="1">
      <c r="R13" s="35"/>
      <c r="T13" s="2" t="s">
        <v>6</v>
      </c>
    </row>
    <row r="14" spans="18:20" ht="25.5" customHeight="1">
      <c r="R14" s="35"/>
      <c r="T14" s="17" t="s">
        <v>39</v>
      </c>
    </row>
    <row r="15" spans="18:20" ht="25.5" customHeight="1">
      <c r="R15" s="35"/>
      <c r="T15" s="49"/>
    </row>
    <row r="16" ht="25.5" customHeight="1">
      <c r="T16" s="21" t="s">
        <v>27</v>
      </c>
    </row>
    <row r="17" ht="25.5" customHeight="1">
      <c r="T17" s="22" t="s">
        <v>28</v>
      </c>
    </row>
    <row r="18" ht="25.5" customHeight="1">
      <c r="T18" s="18" t="s">
        <v>29</v>
      </c>
    </row>
    <row r="19" ht="25.5" customHeight="1">
      <c r="T19" s="55" t="s">
        <v>44</v>
      </c>
    </row>
    <row r="20" ht="25.5" customHeight="1">
      <c r="T20" s="19" t="s">
        <v>40</v>
      </c>
    </row>
    <row r="21" ht="25.5" customHeight="1">
      <c r="T21" s="19" t="s">
        <v>43</v>
      </c>
    </row>
    <row r="22" ht="25.5" customHeight="1">
      <c r="T22" s="19" t="s">
        <v>42</v>
      </c>
    </row>
  </sheetData>
  <sheetProtection/>
  <mergeCells count="1">
    <mergeCell ref="A1:Q1"/>
  </mergeCells>
  <dataValidations count="1">
    <dataValidation type="list" allowBlank="1" showInputMessage="1" showErrorMessage="1" sqref="T8:T13 C9:C11 J10:J11 H10:H11">
      <formula1>Description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28125" style="0" customWidth="1"/>
    <col min="2" max="2" width="21.7109375" style="0" customWidth="1"/>
    <col min="3" max="3" width="42.57421875" style="0" customWidth="1"/>
    <col min="4" max="4" width="10.421875" style="0" customWidth="1"/>
    <col min="5" max="5" width="11.28125" style="0" customWidth="1"/>
    <col min="6" max="6" width="11.574218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7.28125" style="0" bestFit="1" customWidth="1"/>
    <col min="17" max="17" width="12.8515625" style="0" customWidth="1"/>
    <col min="18" max="18" width="3.57421875" style="0" customWidth="1"/>
    <col min="19" max="19" width="2.00390625" style="53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">
        <v>109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82</v>
      </c>
    </row>
    <row r="5" spans="2:3" ht="15.75">
      <c r="B5" s="1" t="s">
        <v>3</v>
      </c>
      <c r="C5" s="3" t="s">
        <v>84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25.5" customHeight="1">
      <c r="A9" s="23" t="s">
        <v>82</v>
      </c>
      <c r="B9" s="23" t="s">
        <v>83</v>
      </c>
      <c r="C9" s="2" t="s">
        <v>7</v>
      </c>
      <c r="D9" s="40">
        <v>43503</v>
      </c>
      <c r="E9" s="40">
        <v>43503</v>
      </c>
      <c r="F9" s="23" t="s">
        <v>106</v>
      </c>
      <c r="G9" s="29"/>
      <c r="H9" s="31"/>
      <c r="I9" s="32"/>
      <c r="J9" s="32">
        <v>59.5</v>
      </c>
      <c r="K9" s="32"/>
      <c r="L9" s="32"/>
      <c r="M9" s="32"/>
      <c r="N9" s="32">
        <f aca="true" t="shared" si="0" ref="N9:N14">SUM(I9:M9)</f>
        <v>59.5</v>
      </c>
      <c r="O9" s="32"/>
      <c r="P9" s="32"/>
      <c r="Q9" s="38">
        <f aca="true" t="shared" si="1" ref="Q9:Q14">SUM(N9:P9)</f>
        <v>59.5</v>
      </c>
      <c r="R9" s="35"/>
      <c r="T9" s="2" t="s">
        <v>9</v>
      </c>
    </row>
    <row r="10" spans="1:20" ht="25.5" customHeight="1">
      <c r="A10" s="23" t="s">
        <v>82</v>
      </c>
      <c r="B10" s="23" t="s">
        <v>83</v>
      </c>
      <c r="C10" s="2" t="s">
        <v>19</v>
      </c>
      <c r="D10" s="40">
        <v>43509</v>
      </c>
      <c r="E10" s="40">
        <v>43509</v>
      </c>
      <c r="F10" s="23" t="s">
        <v>95</v>
      </c>
      <c r="G10" s="29"/>
      <c r="H10" s="31"/>
      <c r="I10" s="32"/>
      <c r="J10" s="32">
        <v>56</v>
      </c>
      <c r="K10" s="32"/>
      <c r="L10" s="32"/>
      <c r="M10" s="32"/>
      <c r="N10" s="32">
        <f t="shared" si="0"/>
        <v>56</v>
      </c>
      <c r="O10" s="32"/>
      <c r="P10" s="32"/>
      <c r="Q10" s="38">
        <f t="shared" si="1"/>
        <v>56</v>
      </c>
      <c r="R10" s="35"/>
      <c r="T10" s="2" t="s">
        <v>11</v>
      </c>
    </row>
    <row r="11" spans="1:20" ht="25.5" customHeight="1">
      <c r="A11" s="23" t="s">
        <v>82</v>
      </c>
      <c r="B11" s="23" t="s">
        <v>83</v>
      </c>
      <c r="C11" s="2" t="s">
        <v>7</v>
      </c>
      <c r="D11" s="40">
        <v>43529</v>
      </c>
      <c r="E11" s="40">
        <v>43529</v>
      </c>
      <c r="F11" s="23" t="s">
        <v>95</v>
      </c>
      <c r="G11" s="29"/>
      <c r="H11" s="31"/>
      <c r="I11" s="32"/>
      <c r="J11" s="32">
        <v>56</v>
      </c>
      <c r="K11" s="32"/>
      <c r="L11" s="32"/>
      <c r="M11" s="32"/>
      <c r="N11" s="32">
        <f t="shared" si="0"/>
        <v>56</v>
      </c>
      <c r="O11" s="32"/>
      <c r="P11" s="32"/>
      <c r="Q11" s="38">
        <f t="shared" si="1"/>
        <v>56</v>
      </c>
      <c r="R11" s="35"/>
      <c r="T11" s="2" t="s">
        <v>15</v>
      </c>
    </row>
    <row r="12" spans="1:20" ht="25.5" customHeight="1">
      <c r="A12" s="23" t="s">
        <v>82</v>
      </c>
      <c r="B12" s="23" t="s">
        <v>83</v>
      </c>
      <c r="C12" s="2" t="s">
        <v>6</v>
      </c>
      <c r="D12" s="40">
        <v>43531</v>
      </c>
      <c r="E12" s="40">
        <v>43531</v>
      </c>
      <c r="F12" s="23" t="s">
        <v>95</v>
      </c>
      <c r="G12" s="29"/>
      <c r="H12" s="31"/>
      <c r="I12" s="32"/>
      <c r="J12" s="32">
        <v>56</v>
      </c>
      <c r="K12" s="32"/>
      <c r="L12" s="32"/>
      <c r="M12" s="32"/>
      <c r="N12" s="32">
        <f t="shared" si="0"/>
        <v>56</v>
      </c>
      <c r="O12" s="32"/>
      <c r="P12" s="32"/>
      <c r="Q12" s="38">
        <f t="shared" si="1"/>
        <v>56</v>
      </c>
      <c r="R12" s="35"/>
      <c r="T12" s="2" t="s">
        <v>7</v>
      </c>
    </row>
    <row r="13" spans="1:20" ht="25.5" customHeight="1">
      <c r="A13" s="23" t="s">
        <v>82</v>
      </c>
      <c r="B13" s="23" t="s">
        <v>83</v>
      </c>
      <c r="C13" s="2" t="s">
        <v>11</v>
      </c>
      <c r="D13" s="40">
        <v>43546</v>
      </c>
      <c r="E13" s="40">
        <v>43546</v>
      </c>
      <c r="F13" s="23" t="s">
        <v>97</v>
      </c>
      <c r="G13" s="29"/>
      <c r="H13" s="31"/>
      <c r="I13" s="32"/>
      <c r="J13" s="32">
        <f>80.15+4</f>
        <v>84.15</v>
      </c>
      <c r="K13" s="32"/>
      <c r="L13" s="32"/>
      <c r="M13" s="32"/>
      <c r="N13" s="32">
        <f t="shared" si="0"/>
        <v>84.15</v>
      </c>
      <c r="O13" s="32"/>
      <c r="P13" s="32"/>
      <c r="Q13" s="38">
        <f t="shared" si="1"/>
        <v>84.15</v>
      </c>
      <c r="R13" s="35"/>
      <c r="T13" s="2" t="s">
        <v>6</v>
      </c>
    </row>
    <row r="14" spans="1:20" ht="25.5" customHeight="1">
      <c r="A14" s="23" t="s">
        <v>82</v>
      </c>
      <c r="B14" s="23" t="s">
        <v>83</v>
      </c>
      <c r="C14" s="2" t="s">
        <v>19</v>
      </c>
      <c r="D14" s="40">
        <v>43550</v>
      </c>
      <c r="E14" s="40">
        <v>43550</v>
      </c>
      <c r="F14" s="23" t="s">
        <v>96</v>
      </c>
      <c r="G14" s="29"/>
      <c r="H14" s="31"/>
      <c r="I14" s="32"/>
      <c r="J14" s="32">
        <v>56.7</v>
      </c>
      <c r="K14" s="32"/>
      <c r="L14" s="32"/>
      <c r="M14" s="32"/>
      <c r="N14" s="32">
        <f t="shared" si="0"/>
        <v>56.7</v>
      </c>
      <c r="O14" s="32"/>
      <c r="P14" s="32"/>
      <c r="Q14" s="38">
        <f t="shared" si="1"/>
        <v>56.7</v>
      </c>
      <c r="R14" s="35"/>
      <c r="T14" s="17" t="s">
        <v>39</v>
      </c>
    </row>
    <row r="15" spans="1:20" ht="25.5" customHeight="1">
      <c r="A15" s="23" t="s">
        <v>82</v>
      </c>
      <c r="B15" s="23" t="s">
        <v>83</v>
      </c>
      <c r="C15" s="2" t="s">
        <v>6</v>
      </c>
      <c r="D15" s="40">
        <v>43570</v>
      </c>
      <c r="E15" s="40">
        <v>43570</v>
      </c>
      <c r="F15" s="23" t="s">
        <v>95</v>
      </c>
      <c r="G15" s="29"/>
      <c r="H15" s="31"/>
      <c r="I15" s="32"/>
      <c r="J15" s="32">
        <v>64</v>
      </c>
      <c r="K15" s="32"/>
      <c r="L15" s="32"/>
      <c r="M15" s="32"/>
      <c r="N15" s="32">
        <f>SUM(I15:M15)</f>
        <v>64</v>
      </c>
      <c r="O15" s="32"/>
      <c r="P15" s="32"/>
      <c r="Q15" s="38">
        <f>SUM(N15:P15)</f>
        <v>64</v>
      </c>
      <c r="R15" s="35"/>
      <c r="T15" s="49"/>
    </row>
    <row r="16" spans="1:20" ht="25.5" customHeight="1">
      <c r="A16" s="23" t="s">
        <v>82</v>
      </c>
      <c r="B16" s="23" t="s">
        <v>83</v>
      </c>
      <c r="C16" s="2" t="s">
        <v>6</v>
      </c>
      <c r="D16" s="40">
        <v>43571</v>
      </c>
      <c r="E16" s="40">
        <v>43571</v>
      </c>
      <c r="F16" s="23" t="s">
        <v>95</v>
      </c>
      <c r="G16" s="29"/>
      <c r="H16" s="31"/>
      <c r="I16" s="32"/>
      <c r="J16" s="32">
        <v>64</v>
      </c>
      <c r="K16" s="32"/>
      <c r="L16" s="32"/>
      <c r="M16" s="32"/>
      <c r="N16" s="32">
        <f aca="true" t="shared" si="2" ref="N16:N21">SUM(I16:M16)</f>
        <v>64</v>
      </c>
      <c r="O16" s="32"/>
      <c r="P16" s="32"/>
      <c r="Q16" s="38">
        <f aca="true" t="shared" si="3" ref="Q16:Q21">SUM(N16:P16)</f>
        <v>64</v>
      </c>
      <c r="T16" s="21" t="s">
        <v>27</v>
      </c>
    </row>
    <row r="17" spans="1:20" ht="25.5" customHeight="1">
      <c r="A17" s="23" t="s">
        <v>82</v>
      </c>
      <c r="B17" s="23" t="s">
        <v>83</v>
      </c>
      <c r="C17" s="2" t="s">
        <v>6</v>
      </c>
      <c r="D17" s="40">
        <v>43581</v>
      </c>
      <c r="E17" s="40">
        <v>43581</v>
      </c>
      <c r="F17" s="23" t="s">
        <v>96</v>
      </c>
      <c r="G17" s="29"/>
      <c r="H17" s="31"/>
      <c r="I17" s="32"/>
      <c r="J17" s="32">
        <v>64.8</v>
      </c>
      <c r="K17" s="32"/>
      <c r="L17" s="32"/>
      <c r="M17" s="32"/>
      <c r="N17" s="32">
        <f t="shared" si="2"/>
        <v>64.8</v>
      </c>
      <c r="O17" s="32"/>
      <c r="P17" s="32"/>
      <c r="Q17" s="38">
        <f t="shared" si="3"/>
        <v>64.8</v>
      </c>
      <c r="T17" s="22" t="s">
        <v>28</v>
      </c>
    </row>
    <row r="18" spans="1:20" ht="25.5" customHeight="1">
      <c r="A18" s="23" t="s">
        <v>82</v>
      </c>
      <c r="B18" s="23" t="s">
        <v>83</v>
      </c>
      <c r="C18" s="2" t="s">
        <v>19</v>
      </c>
      <c r="D18" s="40">
        <v>43584</v>
      </c>
      <c r="E18" s="40">
        <v>43584</v>
      </c>
      <c r="F18" s="23" t="s">
        <v>96</v>
      </c>
      <c r="G18" s="29"/>
      <c r="H18" s="31"/>
      <c r="I18" s="32"/>
      <c r="J18" s="32">
        <v>64.8</v>
      </c>
      <c r="K18" s="32"/>
      <c r="L18" s="32"/>
      <c r="M18" s="32"/>
      <c r="N18" s="32">
        <f t="shared" si="2"/>
        <v>64.8</v>
      </c>
      <c r="O18" s="32"/>
      <c r="P18" s="32"/>
      <c r="Q18" s="38">
        <f t="shared" si="3"/>
        <v>64.8</v>
      </c>
      <c r="T18" s="18" t="s">
        <v>29</v>
      </c>
    </row>
    <row r="19" spans="1:20" ht="25.5" customHeight="1">
      <c r="A19" s="23" t="s">
        <v>82</v>
      </c>
      <c r="B19" s="23" t="s">
        <v>83</v>
      </c>
      <c r="C19" s="2" t="s">
        <v>19</v>
      </c>
      <c r="D19" s="40">
        <v>43592</v>
      </c>
      <c r="E19" s="40">
        <v>43592</v>
      </c>
      <c r="F19" s="23" t="s">
        <v>96</v>
      </c>
      <c r="G19" s="29"/>
      <c r="H19" s="31"/>
      <c r="I19" s="32"/>
      <c r="J19" s="32">
        <v>64.8</v>
      </c>
      <c r="K19" s="32"/>
      <c r="L19" s="32"/>
      <c r="M19" s="32"/>
      <c r="N19" s="32">
        <f t="shared" si="2"/>
        <v>64.8</v>
      </c>
      <c r="O19" s="32"/>
      <c r="P19" s="32"/>
      <c r="Q19" s="38">
        <f t="shared" si="3"/>
        <v>64.8</v>
      </c>
      <c r="T19" s="55" t="s">
        <v>44</v>
      </c>
    </row>
    <row r="20" spans="1:20" ht="25.5" customHeight="1">
      <c r="A20" s="23" t="s">
        <v>82</v>
      </c>
      <c r="B20" s="23" t="s">
        <v>83</v>
      </c>
      <c r="C20" s="2" t="s">
        <v>7</v>
      </c>
      <c r="D20" s="40">
        <v>43594</v>
      </c>
      <c r="E20" s="40">
        <v>43594</v>
      </c>
      <c r="F20" s="23" t="s">
        <v>96</v>
      </c>
      <c r="G20" s="29"/>
      <c r="H20" s="31"/>
      <c r="I20" s="32"/>
      <c r="J20" s="32">
        <v>64.8</v>
      </c>
      <c r="K20" s="32"/>
      <c r="L20" s="32"/>
      <c r="M20" s="32"/>
      <c r="N20" s="32">
        <f t="shared" si="2"/>
        <v>64.8</v>
      </c>
      <c r="O20" s="32"/>
      <c r="P20" s="32"/>
      <c r="Q20" s="38">
        <f t="shared" si="3"/>
        <v>64.8</v>
      </c>
      <c r="T20" s="19" t="s">
        <v>40</v>
      </c>
    </row>
    <row r="21" spans="1:20" ht="25.5" customHeight="1">
      <c r="A21" s="23" t="s">
        <v>82</v>
      </c>
      <c r="B21" s="23" t="s">
        <v>83</v>
      </c>
      <c r="C21" s="2" t="s">
        <v>7</v>
      </c>
      <c r="D21" s="40">
        <v>43613</v>
      </c>
      <c r="E21" s="40">
        <v>43613</v>
      </c>
      <c r="F21" s="23" t="s">
        <v>100</v>
      </c>
      <c r="G21" s="29"/>
      <c r="H21" s="31"/>
      <c r="I21" s="32"/>
      <c r="J21" s="32">
        <v>24</v>
      </c>
      <c r="K21" s="32"/>
      <c r="L21" s="32"/>
      <c r="M21" s="32"/>
      <c r="N21" s="32">
        <f t="shared" si="2"/>
        <v>24</v>
      </c>
      <c r="O21" s="32"/>
      <c r="P21" s="32"/>
      <c r="Q21" s="38">
        <f t="shared" si="3"/>
        <v>24</v>
      </c>
      <c r="T21" s="19" t="s">
        <v>43</v>
      </c>
    </row>
    <row r="22" spans="1:20" ht="25.5" customHeight="1" thickBot="1">
      <c r="A22" s="68"/>
      <c r="B22" s="68"/>
      <c r="C22" s="59"/>
      <c r="D22" s="70"/>
      <c r="E22" s="70"/>
      <c r="F22" s="68"/>
      <c r="G22" s="58"/>
      <c r="H22" s="71"/>
      <c r="I22" s="35"/>
      <c r="J22" s="35"/>
      <c r="K22" s="35"/>
      <c r="L22" s="35"/>
      <c r="M22" s="35"/>
      <c r="N22" s="35"/>
      <c r="O22" s="35"/>
      <c r="P22" s="16"/>
      <c r="Q22" s="16"/>
      <c r="T22" s="19" t="s">
        <v>42</v>
      </c>
    </row>
    <row r="23" spans="16:17" ht="16.5" thickBot="1">
      <c r="P23" s="8" t="s">
        <v>31</v>
      </c>
      <c r="Q23" s="41">
        <f>SUM(Q9:Q22)</f>
        <v>779.5499999999998</v>
      </c>
    </row>
  </sheetData>
  <sheetProtection/>
  <mergeCells count="1">
    <mergeCell ref="A1:Q1"/>
  </mergeCells>
  <dataValidations count="1">
    <dataValidation type="list" allowBlank="1" showInputMessage="1" showErrorMessage="1" sqref="T8:T13 H22 C9:C21">
      <formula1>Description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0">
      <selection activeCell="C17" sqref="C17"/>
    </sheetView>
  </sheetViews>
  <sheetFormatPr defaultColWidth="9.140625" defaultRowHeight="12.75"/>
  <cols>
    <col min="1" max="1" width="15.28125" style="0" customWidth="1"/>
    <col min="2" max="2" width="21.7109375" style="0" customWidth="1"/>
    <col min="3" max="3" width="42.57421875" style="0" customWidth="1"/>
    <col min="4" max="4" width="10.421875" style="0" customWidth="1"/>
    <col min="5" max="5" width="11.28125" style="0" customWidth="1"/>
    <col min="6" max="6" width="11.574218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8.140625" style="0" customWidth="1"/>
    <col min="17" max="17" width="12.8515625" style="0" customWidth="1"/>
    <col min="18" max="18" width="3.57421875" style="0" customWidth="1"/>
    <col min="19" max="19" width="2.00390625" style="53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">
        <v>109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85</v>
      </c>
    </row>
    <row r="5" spans="2:3" ht="15.75">
      <c r="B5" s="1" t="s">
        <v>3</v>
      </c>
      <c r="C5" s="3" t="s">
        <v>86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25.5" customHeight="1">
      <c r="A9" s="23" t="s">
        <v>85</v>
      </c>
      <c r="B9" s="23" t="s">
        <v>87</v>
      </c>
      <c r="C9" s="2" t="s">
        <v>6</v>
      </c>
      <c r="D9" s="40">
        <v>43525</v>
      </c>
      <c r="E9" s="40">
        <v>43525</v>
      </c>
      <c r="F9" s="23" t="s">
        <v>70</v>
      </c>
      <c r="G9" s="29"/>
      <c r="H9" s="31"/>
      <c r="I9" s="32"/>
      <c r="J9" s="32">
        <v>4</v>
      </c>
      <c r="K9" s="32"/>
      <c r="L9" s="32"/>
      <c r="M9" s="32"/>
      <c r="N9" s="32">
        <f aca="true" t="shared" si="0" ref="N9:N29">SUM(I9:M9)</f>
        <v>4</v>
      </c>
      <c r="O9" s="32"/>
      <c r="P9" s="32"/>
      <c r="Q9" s="38">
        <f aca="true" t="shared" si="1" ref="Q9:Q29">SUM(N9:P9)</f>
        <v>4</v>
      </c>
      <c r="R9" s="35"/>
      <c r="T9" s="2" t="s">
        <v>9</v>
      </c>
    </row>
    <row r="10" spans="1:20" ht="25.5" customHeight="1">
      <c r="A10" s="23" t="s">
        <v>85</v>
      </c>
      <c r="B10" s="23" t="s">
        <v>87</v>
      </c>
      <c r="C10" s="2" t="s">
        <v>7</v>
      </c>
      <c r="D10" s="40">
        <v>43529</v>
      </c>
      <c r="E10" s="40">
        <v>43529</v>
      </c>
      <c r="F10" s="23" t="s">
        <v>102</v>
      </c>
      <c r="G10" s="29"/>
      <c r="H10" s="31"/>
      <c r="I10" s="32"/>
      <c r="J10" s="32">
        <v>34.3</v>
      </c>
      <c r="K10" s="32"/>
      <c r="L10" s="32"/>
      <c r="M10" s="32"/>
      <c r="N10" s="32">
        <f t="shared" si="0"/>
        <v>34.3</v>
      </c>
      <c r="O10" s="32"/>
      <c r="P10" s="32"/>
      <c r="Q10" s="38">
        <f t="shared" si="1"/>
        <v>34.3</v>
      </c>
      <c r="R10" s="35"/>
      <c r="T10" s="2" t="s">
        <v>11</v>
      </c>
    </row>
    <row r="11" spans="1:20" ht="25.5" customHeight="1">
      <c r="A11" s="23" t="s">
        <v>85</v>
      </c>
      <c r="B11" s="23" t="s">
        <v>87</v>
      </c>
      <c r="C11" s="2" t="s">
        <v>6</v>
      </c>
      <c r="D11" s="40">
        <v>43535</v>
      </c>
      <c r="E11" s="40">
        <v>43535</v>
      </c>
      <c r="F11" s="23" t="s">
        <v>70</v>
      </c>
      <c r="G11" s="29"/>
      <c r="H11" s="31"/>
      <c r="I11" s="32"/>
      <c r="J11" s="32">
        <v>4</v>
      </c>
      <c r="K11" s="32"/>
      <c r="L11" s="32"/>
      <c r="M11" s="32"/>
      <c r="N11" s="32">
        <f t="shared" si="0"/>
        <v>4</v>
      </c>
      <c r="O11" s="32"/>
      <c r="P11" s="32"/>
      <c r="Q11" s="38">
        <f t="shared" si="1"/>
        <v>4</v>
      </c>
      <c r="R11" s="35"/>
      <c r="T11" s="2" t="s">
        <v>15</v>
      </c>
    </row>
    <row r="12" spans="1:20" ht="25.5" customHeight="1">
      <c r="A12" s="23" t="s">
        <v>85</v>
      </c>
      <c r="B12" s="23" t="s">
        <v>87</v>
      </c>
      <c r="C12" s="2" t="s">
        <v>6</v>
      </c>
      <c r="D12" s="40">
        <v>43538</v>
      </c>
      <c r="E12" s="40">
        <v>43538</v>
      </c>
      <c r="F12" s="23" t="s">
        <v>95</v>
      </c>
      <c r="G12" s="29"/>
      <c r="H12" s="31"/>
      <c r="I12" s="32"/>
      <c r="J12" s="32">
        <v>56</v>
      </c>
      <c r="K12" s="32"/>
      <c r="L12" s="32"/>
      <c r="M12" s="32"/>
      <c r="N12" s="32">
        <f t="shared" si="0"/>
        <v>56</v>
      </c>
      <c r="O12" s="32"/>
      <c r="P12" s="32"/>
      <c r="Q12" s="38">
        <f t="shared" si="1"/>
        <v>56</v>
      </c>
      <c r="R12" s="35"/>
      <c r="T12" s="2" t="s">
        <v>7</v>
      </c>
    </row>
    <row r="13" spans="1:20" ht="25.5" customHeight="1">
      <c r="A13" s="23" t="s">
        <v>85</v>
      </c>
      <c r="B13" s="23" t="s">
        <v>87</v>
      </c>
      <c r="C13" s="2" t="s">
        <v>19</v>
      </c>
      <c r="D13" s="40">
        <v>43539</v>
      </c>
      <c r="E13" s="40">
        <v>43539</v>
      </c>
      <c r="F13" s="23" t="s">
        <v>96</v>
      </c>
      <c r="G13" s="29"/>
      <c r="H13" s="31"/>
      <c r="I13" s="32"/>
      <c r="J13" s="32">
        <v>56.7</v>
      </c>
      <c r="K13" s="32"/>
      <c r="L13" s="32"/>
      <c r="M13" s="32"/>
      <c r="N13" s="32">
        <f t="shared" si="0"/>
        <v>56.7</v>
      </c>
      <c r="O13" s="32"/>
      <c r="P13" s="32"/>
      <c r="Q13" s="38">
        <f t="shared" si="1"/>
        <v>56.7</v>
      </c>
      <c r="R13" s="35"/>
      <c r="T13" s="2" t="s">
        <v>6</v>
      </c>
    </row>
    <row r="14" spans="1:20" ht="25.5" customHeight="1">
      <c r="A14" s="23" t="s">
        <v>85</v>
      </c>
      <c r="B14" s="23" t="s">
        <v>87</v>
      </c>
      <c r="C14" s="2" t="s">
        <v>19</v>
      </c>
      <c r="D14" s="40">
        <v>43544</v>
      </c>
      <c r="E14" s="40">
        <v>43545</v>
      </c>
      <c r="F14" s="23" t="s">
        <v>70</v>
      </c>
      <c r="G14" s="29"/>
      <c r="H14" s="31"/>
      <c r="I14" s="32"/>
      <c r="J14" s="32"/>
      <c r="K14" s="32">
        <v>146.89</v>
      </c>
      <c r="L14" s="32"/>
      <c r="M14" s="32"/>
      <c r="N14" s="32">
        <f t="shared" si="0"/>
        <v>146.89</v>
      </c>
      <c r="O14" s="32"/>
      <c r="P14" s="32"/>
      <c r="Q14" s="38">
        <f t="shared" si="1"/>
        <v>146.89</v>
      </c>
      <c r="R14" s="35"/>
      <c r="T14" s="17" t="s">
        <v>39</v>
      </c>
    </row>
    <row r="15" spans="1:20" ht="25.5" customHeight="1">
      <c r="A15" s="23" t="s">
        <v>85</v>
      </c>
      <c r="B15" s="23" t="s">
        <v>87</v>
      </c>
      <c r="C15" s="17" t="s">
        <v>39</v>
      </c>
      <c r="D15" s="40">
        <v>43546</v>
      </c>
      <c r="E15" s="40">
        <v>43546</v>
      </c>
      <c r="F15" s="23" t="s">
        <v>103</v>
      </c>
      <c r="G15" s="29"/>
      <c r="H15" s="31"/>
      <c r="I15" s="32"/>
      <c r="J15" s="32">
        <v>42.7</v>
      </c>
      <c r="K15" s="32"/>
      <c r="L15" s="32"/>
      <c r="M15" s="32"/>
      <c r="N15" s="32">
        <f t="shared" si="0"/>
        <v>42.7</v>
      </c>
      <c r="O15" s="32"/>
      <c r="P15" s="32"/>
      <c r="Q15" s="38">
        <f t="shared" si="1"/>
        <v>42.7</v>
      </c>
      <c r="R15" s="35"/>
      <c r="T15" s="49"/>
    </row>
    <row r="16" spans="1:20" ht="25.5" customHeight="1">
      <c r="A16" s="23" t="s">
        <v>85</v>
      </c>
      <c r="B16" s="23" t="s">
        <v>87</v>
      </c>
      <c r="C16" s="17" t="s">
        <v>111</v>
      </c>
      <c r="D16" s="40">
        <v>43555</v>
      </c>
      <c r="E16" s="40">
        <v>43555</v>
      </c>
      <c r="F16" s="23" t="s">
        <v>97</v>
      </c>
      <c r="G16" s="29"/>
      <c r="H16" s="31"/>
      <c r="I16" s="32"/>
      <c r="J16" s="32">
        <v>105.7</v>
      </c>
      <c r="K16" s="32">
        <v>200.4</v>
      </c>
      <c r="L16" s="32"/>
      <c r="M16" s="32"/>
      <c r="N16" s="32">
        <f t="shared" si="0"/>
        <v>306.1</v>
      </c>
      <c r="O16" s="32"/>
      <c r="P16" s="32"/>
      <c r="Q16" s="38">
        <f t="shared" si="1"/>
        <v>306.1</v>
      </c>
      <c r="R16" s="35"/>
      <c r="T16" s="21" t="s">
        <v>27</v>
      </c>
    </row>
    <row r="17" spans="1:20" ht="25.5" customHeight="1">
      <c r="A17" s="23" t="s">
        <v>85</v>
      </c>
      <c r="B17" s="23" t="s">
        <v>87</v>
      </c>
      <c r="C17" s="17" t="s">
        <v>111</v>
      </c>
      <c r="D17" s="40">
        <v>43564</v>
      </c>
      <c r="E17" s="40">
        <v>43568</v>
      </c>
      <c r="F17" s="23" t="s">
        <v>97</v>
      </c>
      <c r="G17" s="29"/>
      <c r="H17" s="31"/>
      <c r="I17" s="32"/>
      <c r="J17" s="32">
        <f>60+13+24.86+74.58</f>
        <v>172.44</v>
      </c>
      <c r="K17" s="32">
        <v>1142.48</v>
      </c>
      <c r="L17" s="32">
        <f>22.5+10+12.5+22.5+10+12.5+22.5+10+12.5+22.5+10</f>
        <v>167.5</v>
      </c>
      <c r="M17" s="32"/>
      <c r="N17" s="32">
        <f t="shared" si="0"/>
        <v>1482.42</v>
      </c>
      <c r="O17" s="32"/>
      <c r="P17" s="32"/>
      <c r="Q17" s="38">
        <f t="shared" si="1"/>
        <v>1482.42</v>
      </c>
      <c r="T17" s="22" t="s">
        <v>28</v>
      </c>
    </row>
    <row r="18" spans="1:20" ht="25.5" customHeight="1">
      <c r="A18" s="23" t="s">
        <v>85</v>
      </c>
      <c r="B18" s="23" t="s">
        <v>87</v>
      </c>
      <c r="C18" s="2" t="s">
        <v>6</v>
      </c>
      <c r="D18" s="40">
        <v>43571</v>
      </c>
      <c r="E18" s="40">
        <v>43571</v>
      </c>
      <c r="F18" s="23" t="s">
        <v>95</v>
      </c>
      <c r="G18" s="29"/>
      <c r="H18" s="31"/>
      <c r="I18" s="32"/>
      <c r="J18" s="32">
        <v>64</v>
      </c>
      <c r="K18" s="32"/>
      <c r="L18" s="32"/>
      <c r="M18" s="32"/>
      <c r="N18" s="32">
        <f t="shared" si="0"/>
        <v>64</v>
      </c>
      <c r="O18" s="32"/>
      <c r="P18" s="32"/>
      <c r="Q18" s="38">
        <f t="shared" si="1"/>
        <v>64</v>
      </c>
      <c r="T18" s="18" t="s">
        <v>29</v>
      </c>
    </row>
    <row r="19" spans="1:20" ht="25.5" customHeight="1">
      <c r="A19" s="23" t="s">
        <v>85</v>
      </c>
      <c r="B19" s="23" t="s">
        <v>87</v>
      </c>
      <c r="C19" s="2" t="s">
        <v>19</v>
      </c>
      <c r="D19" s="40">
        <v>43572</v>
      </c>
      <c r="E19" s="40">
        <v>43572</v>
      </c>
      <c r="F19" s="23" t="s">
        <v>96</v>
      </c>
      <c r="G19" s="29"/>
      <c r="H19" s="31"/>
      <c r="I19" s="32"/>
      <c r="J19" s="32">
        <v>64.8</v>
      </c>
      <c r="K19" s="32"/>
      <c r="L19" s="32"/>
      <c r="M19" s="32"/>
      <c r="N19" s="32">
        <f t="shared" si="0"/>
        <v>64.8</v>
      </c>
      <c r="O19" s="32"/>
      <c r="P19" s="32"/>
      <c r="Q19" s="38">
        <f t="shared" si="1"/>
        <v>64.8</v>
      </c>
      <c r="T19" s="55" t="s">
        <v>44</v>
      </c>
    </row>
    <row r="20" spans="1:20" ht="25.5" customHeight="1">
      <c r="A20" s="23" t="s">
        <v>85</v>
      </c>
      <c r="B20" s="23" t="s">
        <v>87</v>
      </c>
      <c r="C20" s="2" t="s">
        <v>19</v>
      </c>
      <c r="D20" s="40">
        <v>43580</v>
      </c>
      <c r="E20" s="40">
        <v>43581</v>
      </c>
      <c r="F20" s="23" t="s">
        <v>70</v>
      </c>
      <c r="G20" s="29"/>
      <c r="H20" s="31"/>
      <c r="I20" s="32"/>
      <c r="J20" s="32"/>
      <c r="K20" s="32">
        <v>151.41</v>
      </c>
      <c r="L20" s="32"/>
      <c r="M20" s="32"/>
      <c r="N20" s="32">
        <f t="shared" si="0"/>
        <v>151.41</v>
      </c>
      <c r="O20" s="32"/>
      <c r="P20" s="32"/>
      <c r="Q20" s="38">
        <f t="shared" si="1"/>
        <v>151.41</v>
      </c>
      <c r="T20" s="19" t="s">
        <v>40</v>
      </c>
    </row>
    <row r="21" spans="1:20" ht="25.5" customHeight="1">
      <c r="A21" s="23" t="s">
        <v>85</v>
      </c>
      <c r="B21" s="23" t="s">
        <v>87</v>
      </c>
      <c r="C21" s="2" t="s">
        <v>6</v>
      </c>
      <c r="D21" s="40">
        <v>43581</v>
      </c>
      <c r="E21" s="40">
        <v>43581</v>
      </c>
      <c r="F21" s="23" t="s">
        <v>96</v>
      </c>
      <c r="G21" s="29"/>
      <c r="H21" s="31"/>
      <c r="I21" s="32"/>
      <c r="J21" s="32">
        <v>64.8</v>
      </c>
      <c r="K21" s="32"/>
      <c r="L21" s="32"/>
      <c r="M21" s="32"/>
      <c r="N21" s="32">
        <f t="shared" si="0"/>
        <v>64.8</v>
      </c>
      <c r="O21" s="32"/>
      <c r="P21" s="32"/>
      <c r="Q21" s="38">
        <f t="shared" si="1"/>
        <v>64.8</v>
      </c>
      <c r="T21" s="19" t="s">
        <v>43</v>
      </c>
    </row>
    <row r="22" spans="1:20" ht="25.5" customHeight="1">
      <c r="A22" s="23" t="s">
        <v>85</v>
      </c>
      <c r="B22" s="23" t="s">
        <v>87</v>
      </c>
      <c r="C22" s="2" t="s">
        <v>15</v>
      </c>
      <c r="D22" s="40">
        <v>43588</v>
      </c>
      <c r="E22" s="40">
        <v>43588</v>
      </c>
      <c r="F22" s="23" t="s">
        <v>96</v>
      </c>
      <c r="G22" s="29"/>
      <c r="H22" s="31"/>
      <c r="I22" s="32"/>
      <c r="J22" s="32">
        <v>64.8</v>
      </c>
      <c r="K22" s="32"/>
      <c r="L22" s="32"/>
      <c r="M22" s="32"/>
      <c r="N22" s="32">
        <f t="shared" si="0"/>
        <v>64.8</v>
      </c>
      <c r="O22" s="32"/>
      <c r="P22" s="32"/>
      <c r="Q22" s="38">
        <f t="shared" si="1"/>
        <v>64.8</v>
      </c>
      <c r="T22" s="19" t="s">
        <v>42</v>
      </c>
    </row>
    <row r="23" spans="1:17" ht="25.5" customHeight="1">
      <c r="A23" s="23" t="s">
        <v>85</v>
      </c>
      <c r="B23" s="23" t="s">
        <v>87</v>
      </c>
      <c r="C23" s="2" t="s">
        <v>19</v>
      </c>
      <c r="D23" s="40">
        <v>43594</v>
      </c>
      <c r="E23" s="40">
        <v>43594</v>
      </c>
      <c r="F23" s="23" t="s">
        <v>70</v>
      </c>
      <c r="G23" s="29"/>
      <c r="H23" s="31"/>
      <c r="I23" s="32"/>
      <c r="J23" s="32"/>
      <c r="K23" s="32">
        <v>157.07</v>
      </c>
      <c r="L23" s="32"/>
      <c r="M23" s="32"/>
      <c r="N23" s="32">
        <f>SUM(I23:M23)</f>
        <v>157.07</v>
      </c>
      <c r="O23" s="32"/>
      <c r="P23" s="32"/>
      <c r="Q23" s="38">
        <f>SUM(N23:P23)</f>
        <v>157.07</v>
      </c>
    </row>
    <row r="24" spans="1:17" ht="25.5" customHeight="1">
      <c r="A24" s="23" t="s">
        <v>85</v>
      </c>
      <c r="B24" s="23" t="s">
        <v>87</v>
      </c>
      <c r="C24" s="2" t="s">
        <v>6</v>
      </c>
      <c r="D24" s="40">
        <v>43607</v>
      </c>
      <c r="E24" s="40">
        <v>43607</v>
      </c>
      <c r="F24" s="23" t="s">
        <v>96</v>
      </c>
      <c r="G24" s="29"/>
      <c r="H24" s="31"/>
      <c r="I24" s="32"/>
      <c r="J24" s="32">
        <v>64.8</v>
      </c>
      <c r="K24" s="32"/>
      <c r="L24" s="32"/>
      <c r="M24" s="32"/>
      <c r="N24" s="32">
        <f t="shared" si="0"/>
        <v>64.8</v>
      </c>
      <c r="O24" s="32"/>
      <c r="P24" s="32"/>
      <c r="Q24" s="38">
        <f t="shared" si="1"/>
        <v>64.8</v>
      </c>
    </row>
    <row r="25" spans="1:17" ht="25.5" customHeight="1">
      <c r="A25" s="23" t="s">
        <v>85</v>
      </c>
      <c r="B25" s="23" t="s">
        <v>87</v>
      </c>
      <c r="C25" s="2" t="s">
        <v>6</v>
      </c>
      <c r="D25" s="40">
        <v>43608</v>
      </c>
      <c r="E25" s="40">
        <v>43608</v>
      </c>
      <c r="F25" s="23" t="s">
        <v>98</v>
      </c>
      <c r="G25" s="29"/>
      <c r="H25" s="31"/>
      <c r="I25" s="32"/>
      <c r="J25" s="32">
        <v>45.2</v>
      </c>
      <c r="K25" s="32"/>
      <c r="L25" s="32"/>
      <c r="M25" s="32"/>
      <c r="N25" s="32">
        <f t="shared" si="0"/>
        <v>45.2</v>
      </c>
      <c r="O25" s="32"/>
      <c r="P25" s="32"/>
      <c r="Q25" s="38">
        <f t="shared" si="1"/>
        <v>45.2</v>
      </c>
    </row>
    <row r="26" spans="1:17" ht="25.5" customHeight="1">
      <c r="A26" s="23" t="s">
        <v>85</v>
      </c>
      <c r="B26" s="23" t="s">
        <v>87</v>
      </c>
      <c r="C26" s="2" t="s">
        <v>19</v>
      </c>
      <c r="D26" s="40">
        <v>43608</v>
      </c>
      <c r="E26" s="40">
        <v>43609</v>
      </c>
      <c r="F26" s="23" t="s">
        <v>70</v>
      </c>
      <c r="G26" s="29"/>
      <c r="H26" s="31"/>
      <c r="I26" s="32"/>
      <c r="J26" s="32"/>
      <c r="K26" s="32">
        <v>151.41</v>
      </c>
      <c r="L26" s="32"/>
      <c r="M26" s="32"/>
      <c r="N26" s="32">
        <f t="shared" si="0"/>
        <v>151.41</v>
      </c>
      <c r="O26" s="32"/>
      <c r="P26" s="32"/>
      <c r="Q26" s="38">
        <f t="shared" si="1"/>
        <v>151.41</v>
      </c>
    </row>
    <row r="27" spans="1:17" ht="25.5" customHeight="1">
      <c r="A27" s="23" t="s">
        <v>85</v>
      </c>
      <c r="B27" s="23" t="s">
        <v>87</v>
      </c>
      <c r="C27" s="2" t="s">
        <v>19</v>
      </c>
      <c r="D27" s="40">
        <v>43609</v>
      </c>
      <c r="E27" s="40">
        <v>43609</v>
      </c>
      <c r="F27" s="23" t="s">
        <v>96</v>
      </c>
      <c r="G27" s="29"/>
      <c r="H27" s="31"/>
      <c r="I27" s="32"/>
      <c r="J27" s="32">
        <v>64.8</v>
      </c>
      <c r="K27" s="32"/>
      <c r="L27" s="32"/>
      <c r="M27" s="32"/>
      <c r="N27" s="32">
        <f t="shared" si="0"/>
        <v>64.8</v>
      </c>
      <c r="O27" s="32"/>
      <c r="P27" s="32"/>
      <c r="Q27" s="38">
        <f t="shared" si="1"/>
        <v>64.8</v>
      </c>
    </row>
    <row r="28" spans="1:17" ht="25.5" customHeight="1">
      <c r="A28" s="23" t="s">
        <v>85</v>
      </c>
      <c r="B28" s="23" t="s">
        <v>87</v>
      </c>
      <c r="C28" s="2" t="s">
        <v>19</v>
      </c>
      <c r="D28" s="40">
        <v>43613</v>
      </c>
      <c r="E28" s="40">
        <v>43613</v>
      </c>
      <c r="F28" s="23" t="s">
        <v>101</v>
      </c>
      <c r="G28" s="29"/>
      <c r="H28" s="31"/>
      <c r="I28" s="32"/>
      <c r="J28" s="32">
        <v>44.8</v>
      </c>
      <c r="K28" s="32"/>
      <c r="L28" s="32"/>
      <c r="M28" s="32"/>
      <c r="N28" s="32">
        <f t="shared" si="0"/>
        <v>44.8</v>
      </c>
      <c r="O28" s="32"/>
      <c r="P28" s="32"/>
      <c r="Q28" s="38">
        <f t="shared" si="1"/>
        <v>44.8</v>
      </c>
    </row>
    <row r="29" spans="1:17" ht="25.5" customHeight="1">
      <c r="A29" s="23" t="s">
        <v>85</v>
      </c>
      <c r="B29" s="23" t="s">
        <v>87</v>
      </c>
      <c r="C29" s="17" t="s">
        <v>39</v>
      </c>
      <c r="D29" s="40">
        <v>43621</v>
      </c>
      <c r="E29" s="40">
        <v>43621</v>
      </c>
      <c r="F29" s="23" t="s">
        <v>103</v>
      </c>
      <c r="G29" s="29"/>
      <c r="H29" s="31"/>
      <c r="I29" s="32"/>
      <c r="J29" s="32">
        <v>49.6</v>
      </c>
      <c r="K29" s="32"/>
      <c r="L29" s="32"/>
      <c r="M29" s="32"/>
      <c r="N29" s="32">
        <f t="shared" si="0"/>
        <v>49.6</v>
      </c>
      <c r="O29" s="32"/>
      <c r="P29" s="32"/>
      <c r="Q29" s="38">
        <f t="shared" si="1"/>
        <v>49.6</v>
      </c>
    </row>
    <row r="30" ht="13.5" thickBot="1"/>
    <row r="31" spans="16:17" ht="16.5" thickBot="1">
      <c r="P31" s="8" t="s">
        <v>31</v>
      </c>
      <c r="Q31" s="41">
        <f>SUM(Q9:Q30)</f>
        <v>3120.600000000001</v>
      </c>
    </row>
  </sheetData>
  <sheetProtection/>
  <mergeCells count="1">
    <mergeCell ref="A1:Q1"/>
  </mergeCells>
  <dataValidations count="1">
    <dataValidation type="list" allowBlank="1" showInputMessage="1" showErrorMessage="1" sqref="H30:H31 J30 T8:T13 C9:C14 C18:C28">
      <formula1>Description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PageLayoutView="0" workbookViewId="0" topLeftCell="A10">
      <selection activeCell="C28" sqref="C28"/>
    </sheetView>
  </sheetViews>
  <sheetFormatPr defaultColWidth="9.140625" defaultRowHeight="12.75"/>
  <cols>
    <col min="1" max="1" width="15.28125" style="0" customWidth="1"/>
    <col min="2" max="2" width="19.7109375" style="0" bestFit="1" customWidth="1"/>
    <col min="3" max="3" width="42.57421875" style="0" customWidth="1"/>
    <col min="4" max="4" width="10.421875" style="0" customWidth="1"/>
    <col min="5" max="5" width="11.28125" style="0" customWidth="1"/>
    <col min="6" max="6" width="15.71093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2.8515625" style="0" bestFit="1" customWidth="1"/>
    <col min="18" max="18" width="3.57421875" style="0" customWidth="1"/>
    <col min="19" max="19" width="2.00390625" style="53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">
        <v>109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90</v>
      </c>
    </row>
    <row r="5" spans="2:3" ht="15.75">
      <c r="B5" s="1" t="s">
        <v>3</v>
      </c>
      <c r="C5" s="3" t="s">
        <v>91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39.75" customHeight="1">
      <c r="A9" s="23" t="s">
        <v>90</v>
      </c>
      <c r="B9" s="23" t="s">
        <v>92</v>
      </c>
      <c r="C9" s="2" t="s">
        <v>11</v>
      </c>
      <c r="D9" s="44">
        <v>43439</v>
      </c>
      <c r="E9" s="44">
        <v>43439</v>
      </c>
      <c r="F9" s="2" t="s">
        <v>97</v>
      </c>
      <c r="G9" s="19"/>
      <c r="H9" s="19"/>
      <c r="I9" s="19"/>
      <c r="J9" s="50">
        <v>29.4</v>
      </c>
      <c r="K9" s="50"/>
      <c r="L9" s="32"/>
      <c r="M9" s="32"/>
      <c r="N9" s="32">
        <f>SUM(I9:M9)</f>
        <v>29.4</v>
      </c>
      <c r="O9" s="32"/>
      <c r="P9" s="32"/>
      <c r="Q9" s="38">
        <f>SUM(N9:P9)</f>
        <v>29.4</v>
      </c>
      <c r="R9" s="36"/>
      <c r="T9" s="2" t="s">
        <v>9</v>
      </c>
    </row>
    <row r="10" spans="1:20" ht="25.5">
      <c r="A10" s="23" t="s">
        <v>90</v>
      </c>
      <c r="B10" s="23" t="s">
        <v>92</v>
      </c>
      <c r="C10" s="2" t="s">
        <v>19</v>
      </c>
      <c r="D10" s="44">
        <v>43444</v>
      </c>
      <c r="E10" s="44">
        <v>43444</v>
      </c>
      <c r="F10" s="2" t="s">
        <v>95</v>
      </c>
      <c r="G10" s="19"/>
      <c r="H10" s="19"/>
      <c r="I10" s="19"/>
      <c r="J10" s="50">
        <v>56</v>
      </c>
      <c r="K10" s="50"/>
      <c r="L10" s="32"/>
      <c r="M10" s="32"/>
      <c r="N10" s="32">
        <f>SUM(I10:M10)</f>
        <v>56</v>
      </c>
      <c r="O10" s="32"/>
      <c r="P10" s="32"/>
      <c r="Q10" s="38">
        <f>SUM(N10:P10)</f>
        <v>56</v>
      </c>
      <c r="R10" s="35"/>
      <c r="T10" s="2" t="s">
        <v>11</v>
      </c>
    </row>
    <row r="11" spans="1:20" ht="25.5">
      <c r="A11" s="23" t="s">
        <v>90</v>
      </c>
      <c r="B11" s="23" t="s">
        <v>92</v>
      </c>
      <c r="C11" s="2" t="s">
        <v>19</v>
      </c>
      <c r="D11" s="44">
        <v>43445</v>
      </c>
      <c r="E11" s="44">
        <v>43445</v>
      </c>
      <c r="F11" s="2" t="s">
        <v>104</v>
      </c>
      <c r="G11" s="19"/>
      <c r="H11" s="19"/>
      <c r="I11" s="19"/>
      <c r="J11" s="50">
        <f>56.7+56</f>
        <v>112.7</v>
      </c>
      <c r="K11" s="50"/>
      <c r="L11" s="32"/>
      <c r="M11" s="32"/>
      <c r="N11" s="32">
        <f>SUM(I11:M11)</f>
        <v>112.7</v>
      </c>
      <c r="O11" s="32"/>
      <c r="P11" s="32"/>
      <c r="Q11" s="38">
        <f>SUM(N11:P11)</f>
        <v>112.7</v>
      </c>
      <c r="R11" s="35"/>
      <c r="T11" s="2" t="s">
        <v>15</v>
      </c>
    </row>
    <row r="12" spans="1:20" ht="25.5">
      <c r="A12" s="23" t="s">
        <v>90</v>
      </c>
      <c r="B12" s="23" t="s">
        <v>92</v>
      </c>
      <c r="C12" s="2" t="s">
        <v>19</v>
      </c>
      <c r="D12" s="44">
        <v>43451</v>
      </c>
      <c r="E12" s="44">
        <v>43451</v>
      </c>
      <c r="F12" s="19" t="s">
        <v>103</v>
      </c>
      <c r="G12" s="19"/>
      <c r="H12" s="19"/>
      <c r="I12" s="19"/>
      <c r="J12" s="19">
        <v>82.6</v>
      </c>
      <c r="K12" s="19"/>
      <c r="L12" s="19"/>
      <c r="M12" s="19"/>
      <c r="N12" s="32">
        <f aca="true" t="shared" si="0" ref="N12:N26">SUM(I12:M12)</f>
        <v>82.6</v>
      </c>
      <c r="O12" s="19"/>
      <c r="P12" s="19"/>
      <c r="Q12" s="38">
        <f aca="true" t="shared" si="1" ref="Q12:Q26">SUM(N12:P12)</f>
        <v>82.6</v>
      </c>
      <c r="R12" s="35"/>
      <c r="T12" s="2" t="s">
        <v>7</v>
      </c>
    </row>
    <row r="13" spans="1:20" ht="25.5">
      <c r="A13" s="23" t="s">
        <v>90</v>
      </c>
      <c r="B13" s="23" t="s">
        <v>92</v>
      </c>
      <c r="C13" s="2" t="s">
        <v>19</v>
      </c>
      <c r="D13" s="44">
        <v>43473</v>
      </c>
      <c r="E13" s="44">
        <v>43473</v>
      </c>
      <c r="F13" s="19" t="s">
        <v>95</v>
      </c>
      <c r="G13" s="19"/>
      <c r="H13" s="19"/>
      <c r="I13" s="19"/>
      <c r="J13" s="19">
        <v>56</v>
      </c>
      <c r="K13" s="19"/>
      <c r="L13" s="19"/>
      <c r="M13" s="19"/>
      <c r="N13" s="32">
        <f t="shared" si="0"/>
        <v>56</v>
      </c>
      <c r="O13" s="19"/>
      <c r="P13" s="19"/>
      <c r="Q13" s="38">
        <f t="shared" si="1"/>
        <v>56</v>
      </c>
      <c r="R13" s="35"/>
      <c r="T13" s="2" t="s">
        <v>6</v>
      </c>
    </row>
    <row r="14" spans="1:20" ht="25.5">
      <c r="A14" s="23" t="s">
        <v>90</v>
      </c>
      <c r="B14" s="23" t="s">
        <v>92</v>
      </c>
      <c r="C14" s="2" t="s">
        <v>19</v>
      </c>
      <c r="D14" s="44">
        <v>43508</v>
      </c>
      <c r="E14" s="44">
        <v>43508</v>
      </c>
      <c r="F14" s="19" t="s">
        <v>95</v>
      </c>
      <c r="G14" s="19"/>
      <c r="H14" s="19"/>
      <c r="I14" s="19"/>
      <c r="J14" s="19">
        <v>56</v>
      </c>
      <c r="K14" s="19"/>
      <c r="L14" s="19"/>
      <c r="M14" s="19"/>
      <c r="N14" s="32">
        <f t="shared" si="0"/>
        <v>56</v>
      </c>
      <c r="O14" s="19"/>
      <c r="P14" s="19"/>
      <c r="Q14" s="38">
        <f t="shared" si="1"/>
        <v>56</v>
      </c>
      <c r="R14" s="35"/>
      <c r="T14" s="17" t="s">
        <v>39</v>
      </c>
    </row>
    <row r="15" spans="1:20" ht="25.5">
      <c r="A15" s="23" t="s">
        <v>90</v>
      </c>
      <c r="B15" s="23" t="s">
        <v>92</v>
      </c>
      <c r="C15" s="2" t="s">
        <v>19</v>
      </c>
      <c r="D15" s="44">
        <v>43515</v>
      </c>
      <c r="E15" s="44">
        <v>43515</v>
      </c>
      <c r="F15" s="19" t="s">
        <v>95</v>
      </c>
      <c r="G15" s="19"/>
      <c r="H15" s="19"/>
      <c r="I15" s="19"/>
      <c r="J15" s="19">
        <v>56</v>
      </c>
      <c r="K15" s="19"/>
      <c r="L15" s="19"/>
      <c r="M15" s="19"/>
      <c r="N15" s="32">
        <f t="shared" si="0"/>
        <v>56</v>
      </c>
      <c r="O15" s="19"/>
      <c r="P15" s="19"/>
      <c r="Q15" s="38">
        <f t="shared" si="1"/>
        <v>56</v>
      </c>
      <c r="R15" s="35"/>
      <c r="T15" s="49"/>
    </row>
    <row r="16" spans="1:20" ht="25.5">
      <c r="A16" s="23" t="s">
        <v>90</v>
      </c>
      <c r="B16" s="23" t="s">
        <v>92</v>
      </c>
      <c r="C16" s="2" t="s">
        <v>19</v>
      </c>
      <c r="D16" s="44">
        <v>43522</v>
      </c>
      <c r="E16" s="44">
        <v>43522</v>
      </c>
      <c r="F16" s="19" t="s">
        <v>95</v>
      </c>
      <c r="G16" s="19"/>
      <c r="H16" s="19"/>
      <c r="I16" s="19"/>
      <c r="J16" s="19">
        <v>56</v>
      </c>
      <c r="K16" s="19"/>
      <c r="L16" s="19"/>
      <c r="M16" s="19"/>
      <c r="N16" s="32">
        <f t="shared" si="0"/>
        <v>56</v>
      </c>
      <c r="O16" s="19"/>
      <c r="P16" s="19"/>
      <c r="Q16" s="38">
        <f t="shared" si="1"/>
        <v>56</v>
      </c>
      <c r="R16" s="35"/>
      <c r="T16" s="21" t="s">
        <v>27</v>
      </c>
    </row>
    <row r="17" spans="1:20" ht="25.5">
      <c r="A17" s="23" t="s">
        <v>90</v>
      </c>
      <c r="B17" s="23" t="s">
        <v>92</v>
      </c>
      <c r="C17" s="2" t="s">
        <v>19</v>
      </c>
      <c r="D17" s="44">
        <v>43531</v>
      </c>
      <c r="E17" s="44">
        <v>43531</v>
      </c>
      <c r="F17" s="19" t="s">
        <v>96</v>
      </c>
      <c r="G17" s="19"/>
      <c r="H17" s="19"/>
      <c r="I17" s="19"/>
      <c r="J17" s="19">
        <v>56.7</v>
      </c>
      <c r="K17" s="19"/>
      <c r="L17" s="19"/>
      <c r="M17" s="19"/>
      <c r="N17" s="32">
        <f t="shared" si="0"/>
        <v>56.7</v>
      </c>
      <c r="O17" s="19"/>
      <c r="P17" s="19"/>
      <c r="Q17" s="38">
        <f t="shared" si="1"/>
        <v>56.7</v>
      </c>
      <c r="R17" s="35"/>
      <c r="T17" s="22" t="s">
        <v>28</v>
      </c>
    </row>
    <row r="18" spans="1:20" ht="25.5">
      <c r="A18" s="23" t="s">
        <v>90</v>
      </c>
      <c r="B18" s="23" t="s">
        <v>92</v>
      </c>
      <c r="C18" s="2" t="s">
        <v>19</v>
      </c>
      <c r="D18" s="44">
        <v>43538</v>
      </c>
      <c r="E18" s="44">
        <v>43538</v>
      </c>
      <c r="F18" s="19" t="s">
        <v>96</v>
      </c>
      <c r="G18" s="19"/>
      <c r="H18" s="19"/>
      <c r="I18" s="19"/>
      <c r="J18" s="19">
        <v>56.7</v>
      </c>
      <c r="K18" s="19"/>
      <c r="L18" s="19"/>
      <c r="M18" s="19"/>
      <c r="N18" s="32">
        <f t="shared" si="0"/>
        <v>56.7</v>
      </c>
      <c r="O18" s="19"/>
      <c r="P18" s="19"/>
      <c r="Q18" s="38">
        <f t="shared" si="1"/>
        <v>56.7</v>
      </c>
      <c r="R18" s="35"/>
      <c r="T18" s="18" t="s">
        <v>29</v>
      </c>
    </row>
    <row r="19" spans="1:20" ht="25.5">
      <c r="A19" s="23" t="s">
        <v>90</v>
      </c>
      <c r="B19" s="23" t="s">
        <v>92</v>
      </c>
      <c r="C19" s="2" t="s">
        <v>11</v>
      </c>
      <c r="D19" s="44">
        <v>43543</v>
      </c>
      <c r="E19" s="44">
        <v>43543</v>
      </c>
      <c r="F19" s="19" t="s">
        <v>97</v>
      </c>
      <c r="G19" s="19"/>
      <c r="H19" s="19"/>
      <c r="I19" s="19"/>
      <c r="J19" s="19">
        <v>29.4</v>
      </c>
      <c r="K19" s="19"/>
      <c r="L19" s="19"/>
      <c r="M19" s="19"/>
      <c r="N19" s="32">
        <f t="shared" si="0"/>
        <v>29.4</v>
      </c>
      <c r="O19" s="19"/>
      <c r="P19" s="19"/>
      <c r="Q19" s="38">
        <f t="shared" si="1"/>
        <v>29.4</v>
      </c>
      <c r="T19" s="55" t="s">
        <v>44</v>
      </c>
    </row>
    <row r="20" spans="1:20" ht="26.25">
      <c r="A20" s="23" t="s">
        <v>90</v>
      </c>
      <c r="B20" s="23" t="s">
        <v>92</v>
      </c>
      <c r="C20" s="2" t="s">
        <v>19</v>
      </c>
      <c r="D20" s="44">
        <v>43552</v>
      </c>
      <c r="E20" s="44">
        <v>43552</v>
      </c>
      <c r="F20" s="19" t="s">
        <v>96</v>
      </c>
      <c r="G20" s="19"/>
      <c r="H20" s="19"/>
      <c r="I20" s="19"/>
      <c r="J20" s="19">
        <v>56.7</v>
      </c>
      <c r="K20" s="19"/>
      <c r="L20" s="19"/>
      <c r="M20" s="19"/>
      <c r="N20" s="32">
        <f t="shared" si="0"/>
        <v>56.7</v>
      </c>
      <c r="O20" s="19"/>
      <c r="P20" s="19"/>
      <c r="Q20" s="38">
        <f t="shared" si="1"/>
        <v>56.7</v>
      </c>
      <c r="R20" s="37"/>
      <c r="T20" s="19" t="s">
        <v>40</v>
      </c>
    </row>
    <row r="21" spans="1:20" ht="25.5">
      <c r="A21" s="23" t="s">
        <v>90</v>
      </c>
      <c r="B21" s="23" t="s">
        <v>92</v>
      </c>
      <c r="C21" s="17" t="s">
        <v>111</v>
      </c>
      <c r="D21" s="44">
        <v>43556</v>
      </c>
      <c r="E21" s="44">
        <v>43556</v>
      </c>
      <c r="F21" s="19" t="s">
        <v>97</v>
      </c>
      <c r="G21" s="19"/>
      <c r="H21" s="19"/>
      <c r="I21" s="19"/>
      <c r="J21" s="19">
        <v>36.8</v>
      </c>
      <c r="K21" s="19"/>
      <c r="L21" s="19"/>
      <c r="M21" s="19"/>
      <c r="N21" s="32">
        <f t="shared" si="0"/>
        <v>36.8</v>
      </c>
      <c r="O21" s="19"/>
      <c r="P21" s="19"/>
      <c r="Q21" s="38">
        <f t="shared" si="1"/>
        <v>36.8</v>
      </c>
      <c r="T21" s="19" t="s">
        <v>43</v>
      </c>
    </row>
    <row r="22" spans="1:20" ht="25.5">
      <c r="A22" s="23" t="s">
        <v>90</v>
      </c>
      <c r="B22" s="23" t="s">
        <v>92</v>
      </c>
      <c r="C22" s="17" t="s">
        <v>39</v>
      </c>
      <c r="D22" s="44">
        <v>43558</v>
      </c>
      <c r="E22" s="44">
        <v>43558</v>
      </c>
      <c r="F22" s="19" t="s">
        <v>70</v>
      </c>
      <c r="G22" s="19"/>
      <c r="H22" s="19" t="s">
        <v>105</v>
      </c>
      <c r="I22" s="19"/>
      <c r="J22" s="19"/>
      <c r="K22" s="19"/>
      <c r="L22" s="19">
        <v>101.88</v>
      </c>
      <c r="M22" s="19"/>
      <c r="N22" s="32">
        <f t="shared" si="0"/>
        <v>101.88</v>
      </c>
      <c r="O22" s="19"/>
      <c r="P22" s="19"/>
      <c r="Q22" s="38">
        <f t="shared" si="1"/>
        <v>101.88</v>
      </c>
      <c r="T22" s="19" t="s">
        <v>42</v>
      </c>
    </row>
    <row r="23" spans="1:17" ht="25.5">
      <c r="A23" s="23" t="s">
        <v>90</v>
      </c>
      <c r="B23" s="23" t="s">
        <v>92</v>
      </c>
      <c r="C23" s="17" t="s">
        <v>111</v>
      </c>
      <c r="D23" s="44">
        <v>43564</v>
      </c>
      <c r="E23" s="44">
        <v>43568</v>
      </c>
      <c r="F23" s="19" t="s">
        <v>97</v>
      </c>
      <c r="G23" s="19"/>
      <c r="H23" s="19"/>
      <c r="I23" s="19"/>
      <c r="J23" s="19">
        <f>112+36.8</f>
        <v>148.8</v>
      </c>
      <c r="K23" s="19">
        <v>1029.48</v>
      </c>
      <c r="L23" s="19">
        <f>10+12.5+22.5+10+12.5+22.5+10+12.5+22.5+10</f>
        <v>145</v>
      </c>
      <c r="M23" s="19"/>
      <c r="N23" s="32">
        <f t="shared" si="0"/>
        <v>1323.28</v>
      </c>
      <c r="O23" s="19"/>
      <c r="P23" s="19"/>
      <c r="Q23" s="38">
        <f t="shared" si="1"/>
        <v>1323.28</v>
      </c>
    </row>
    <row r="24" spans="1:17" ht="25.5">
      <c r="A24" s="23" t="s">
        <v>90</v>
      </c>
      <c r="B24" s="23" t="s">
        <v>92</v>
      </c>
      <c r="C24" s="2" t="s">
        <v>11</v>
      </c>
      <c r="D24" s="44">
        <v>43622</v>
      </c>
      <c r="E24" s="44">
        <v>43629</v>
      </c>
      <c r="F24" s="92" t="s">
        <v>97</v>
      </c>
      <c r="G24" s="19"/>
      <c r="H24" s="19"/>
      <c r="I24" s="19"/>
      <c r="J24" s="19">
        <f>37.2+25+22.2+10.5+10.8+12.4</f>
        <v>118.10000000000001</v>
      </c>
      <c r="K24" s="19"/>
      <c r="L24" s="19"/>
      <c r="M24" s="19"/>
      <c r="N24" s="32">
        <f t="shared" si="0"/>
        <v>118.10000000000001</v>
      </c>
      <c r="O24" s="19"/>
      <c r="P24" s="19"/>
      <c r="Q24" s="38">
        <f t="shared" si="1"/>
        <v>118.10000000000001</v>
      </c>
    </row>
    <row r="25" spans="1:17" ht="25.5">
      <c r="A25" s="23" t="s">
        <v>90</v>
      </c>
      <c r="B25" s="23" t="s">
        <v>92</v>
      </c>
      <c r="C25" s="2" t="s">
        <v>19</v>
      </c>
      <c r="D25" s="44">
        <v>43633</v>
      </c>
      <c r="E25" s="44">
        <v>43633</v>
      </c>
      <c r="F25" s="92" t="s">
        <v>103</v>
      </c>
      <c r="G25" s="19"/>
      <c r="H25" s="19"/>
      <c r="I25" s="19"/>
      <c r="J25" s="19">
        <v>92.8</v>
      </c>
      <c r="K25" s="19"/>
      <c r="L25" s="19"/>
      <c r="M25" s="19"/>
      <c r="N25" s="32">
        <f t="shared" si="0"/>
        <v>92.8</v>
      </c>
      <c r="O25" s="19"/>
      <c r="P25" s="19"/>
      <c r="Q25" s="38">
        <f t="shared" si="1"/>
        <v>92.8</v>
      </c>
    </row>
    <row r="26" spans="1:17" ht="25.5">
      <c r="A26" s="23" t="s">
        <v>90</v>
      </c>
      <c r="B26" s="23" t="s">
        <v>92</v>
      </c>
      <c r="C26" s="2" t="s">
        <v>19</v>
      </c>
      <c r="D26" s="44">
        <v>43636</v>
      </c>
      <c r="E26" s="44">
        <v>43636</v>
      </c>
      <c r="F26" s="92" t="s">
        <v>104</v>
      </c>
      <c r="G26" s="19"/>
      <c r="H26" s="19"/>
      <c r="I26" s="19"/>
      <c r="J26" s="19">
        <f>64+64.8</f>
        <v>128.8</v>
      </c>
      <c r="K26" s="19"/>
      <c r="L26" s="19"/>
      <c r="M26" s="19"/>
      <c r="N26" s="32">
        <f t="shared" si="0"/>
        <v>128.8</v>
      </c>
      <c r="O26" s="19"/>
      <c r="P26" s="19"/>
      <c r="Q26" s="38">
        <f t="shared" si="1"/>
        <v>128.8</v>
      </c>
    </row>
    <row r="27" spans="3:5" ht="13.5" thickBot="1">
      <c r="C27" s="59"/>
      <c r="D27" s="90"/>
      <c r="E27" s="90"/>
    </row>
    <row r="28" spans="16:17" ht="16.5" thickBot="1">
      <c r="P28" s="8" t="s">
        <v>31</v>
      </c>
      <c r="Q28" s="41">
        <f>SUM(Q9:Q27)</f>
        <v>2505.86</v>
      </c>
    </row>
  </sheetData>
  <sheetProtection/>
  <mergeCells count="1">
    <mergeCell ref="A1:Q1"/>
  </mergeCells>
  <dataValidations count="1">
    <dataValidation type="list" allowBlank="1" showInputMessage="1" showErrorMessage="1" sqref="T8:T13 C9:C20 C24:C27 H12:H28 J12:J27">
      <formula1>Description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E27" sqref="E27"/>
    </sheetView>
  </sheetViews>
  <sheetFormatPr defaultColWidth="9.140625" defaultRowHeight="12.75"/>
  <cols>
    <col min="1" max="1" width="14.28125" style="0" customWidth="1"/>
    <col min="2" max="2" width="18.140625" style="0" customWidth="1"/>
    <col min="3" max="3" width="42.57421875" style="0" customWidth="1"/>
    <col min="4" max="4" width="10.421875" style="0" customWidth="1"/>
    <col min="5" max="5" width="11.28125" style="0" customWidth="1"/>
    <col min="6" max="6" width="10.574218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1.00390625" style="0" bestFit="1" customWidth="1"/>
    <col min="18" max="18" width="3.57421875" style="0" customWidth="1"/>
    <col min="19" max="19" width="2.00390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">
        <v>68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47</v>
      </c>
    </row>
    <row r="5" spans="2:3" ht="15.75">
      <c r="B5" s="1" t="s">
        <v>3</v>
      </c>
      <c r="C5" s="3" t="s">
        <v>34</v>
      </c>
    </row>
    <row r="7" spans="1:20" ht="21" customHeight="1">
      <c r="A7" s="25" t="s">
        <v>69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12.75">
      <c r="A9" s="29"/>
      <c r="B9" s="29"/>
      <c r="C9" s="2"/>
      <c r="D9" s="30"/>
      <c r="E9" s="30"/>
      <c r="F9" s="23"/>
      <c r="G9" s="29"/>
      <c r="H9" s="31"/>
      <c r="I9" s="32"/>
      <c r="J9" s="32"/>
      <c r="K9" s="32"/>
      <c r="L9" s="32"/>
      <c r="M9" s="32"/>
      <c r="N9" s="32">
        <f>SUM(I9:M9)</f>
        <v>0</v>
      </c>
      <c r="O9" s="32"/>
      <c r="P9" s="32"/>
      <c r="Q9" s="32">
        <f>SUM(N9:P9)</f>
        <v>0</v>
      </c>
      <c r="R9" s="35"/>
      <c r="T9" s="2" t="s">
        <v>9</v>
      </c>
    </row>
    <row r="10" spans="1:20" ht="12.75">
      <c r="A10" s="29"/>
      <c r="B10" s="29"/>
      <c r="C10" s="2"/>
      <c r="D10" s="30"/>
      <c r="E10" s="30"/>
      <c r="F10" s="2"/>
      <c r="G10" s="19"/>
      <c r="H10" s="34"/>
      <c r="I10" s="32"/>
      <c r="J10" s="32"/>
      <c r="K10" s="32"/>
      <c r="L10" s="32"/>
      <c r="M10" s="32"/>
      <c r="N10" s="32">
        <f aca="true" t="shared" si="0" ref="N10:N19">SUM(I10:M10)</f>
        <v>0</v>
      </c>
      <c r="O10" s="32"/>
      <c r="P10" s="32"/>
      <c r="Q10" s="32">
        <f aca="true" t="shared" si="1" ref="Q10:Q19">SUM(N10:P10)</f>
        <v>0</v>
      </c>
      <c r="R10" s="35"/>
      <c r="T10" s="2" t="s">
        <v>11</v>
      </c>
    </row>
    <row r="11" spans="1:20" ht="12.75">
      <c r="A11" s="29"/>
      <c r="B11" s="29"/>
      <c r="C11" s="2"/>
      <c r="D11" s="30"/>
      <c r="E11" s="30"/>
      <c r="F11" s="2"/>
      <c r="G11" s="19"/>
      <c r="H11" s="34"/>
      <c r="I11" s="32"/>
      <c r="J11" s="32"/>
      <c r="K11" s="32"/>
      <c r="L11" s="32"/>
      <c r="M11" s="32"/>
      <c r="N11" s="32">
        <f t="shared" si="0"/>
        <v>0</v>
      </c>
      <c r="O11" s="32"/>
      <c r="P11" s="32"/>
      <c r="Q11" s="32">
        <f t="shared" si="1"/>
        <v>0</v>
      </c>
      <c r="R11" s="35"/>
      <c r="T11" s="2" t="s">
        <v>15</v>
      </c>
    </row>
    <row r="12" spans="1:20" ht="12.75">
      <c r="A12" s="29"/>
      <c r="B12" s="29"/>
      <c r="C12" s="2"/>
      <c r="D12" s="30"/>
      <c r="E12" s="30"/>
      <c r="F12" s="2"/>
      <c r="G12" s="19"/>
      <c r="H12" s="34"/>
      <c r="I12" s="32"/>
      <c r="J12" s="32"/>
      <c r="K12" s="32"/>
      <c r="L12" s="32"/>
      <c r="M12" s="32"/>
      <c r="N12" s="32">
        <f t="shared" si="0"/>
        <v>0</v>
      </c>
      <c r="O12" s="32"/>
      <c r="P12" s="32"/>
      <c r="Q12" s="32">
        <f t="shared" si="1"/>
        <v>0</v>
      </c>
      <c r="R12" s="35"/>
      <c r="T12" s="2" t="s">
        <v>7</v>
      </c>
    </row>
    <row r="13" spans="1:20" ht="12.75">
      <c r="A13" s="29"/>
      <c r="B13" s="29"/>
      <c r="C13" s="2"/>
      <c r="D13" s="30"/>
      <c r="E13" s="30"/>
      <c r="F13" s="2"/>
      <c r="G13" s="19"/>
      <c r="H13" s="34"/>
      <c r="I13" s="32"/>
      <c r="J13" s="32"/>
      <c r="K13" s="32"/>
      <c r="L13" s="32"/>
      <c r="M13" s="32"/>
      <c r="N13" s="32">
        <f t="shared" si="0"/>
        <v>0</v>
      </c>
      <c r="O13" s="32"/>
      <c r="P13" s="32"/>
      <c r="Q13" s="32">
        <f t="shared" si="1"/>
        <v>0</v>
      </c>
      <c r="R13" s="35"/>
      <c r="T13" s="2" t="s">
        <v>6</v>
      </c>
    </row>
    <row r="14" spans="1:20" ht="12.75">
      <c r="A14" s="29"/>
      <c r="B14" s="29"/>
      <c r="C14" s="2"/>
      <c r="D14" s="30"/>
      <c r="E14" s="30"/>
      <c r="F14" s="2"/>
      <c r="G14" s="19"/>
      <c r="H14" s="34"/>
      <c r="I14" s="32"/>
      <c r="J14" s="32"/>
      <c r="K14" s="32"/>
      <c r="L14" s="32"/>
      <c r="M14" s="32"/>
      <c r="N14" s="32">
        <f t="shared" si="0"/>
        <v>0</v>
      </c>
      <c r="O14" s="32"/>
      <c r="P14" s="32"/>
      <c r="Q14" s="32">
        <f t="shared" si="1"/>
        <v>0</v>
      </c>
      <c r="R14" s="35"/>
      <c r="T14" s="17" t="s">
        <v>39</v>
      </c>
    </row>
    <row r="15" spans="1:20" ht="12.75">
      <c r="A15" s="29"/>
      <c r="B15" s="29"/>
      <c r="C15" s="2"/>
      <c r="D15" s="30"/>
      <c r="E15" s="30"/>
      <c r="F15" s="2"/>
      <c r="G15" s="19"/>
      <c r="H15" s="34"/>
      <c r="I15" s="32"/>
      <c r="J15" s="32"/>
      <c r="K15" s="32"/>
      <c r="L15" s="32"/>
      <c r="M15" s="32"/>
      <c r="N15" s="32">
        <f t="shared" si="0"/>
        <v>0</v>
      </c>
      <c r="O15" s="32"/>
      <c r="P15" s="32"/>
      <c r="Q15" s="32">
        <f t="shared" si="1"/>
        <v>0</v>
      </c>
      <c r="R15" s="35"/>
      <c r="T15" s="20"/>
    </row>
    <row r="16" spans="1:20" ht="12.75">
      <c r="A16" s="29"/>
      <c r="B16" s="29"/>
      <c r="C16" s="2"/>
      <c r="D16" s="30"/>
      <c r="E16" s="30"/>
      <c r="F16" s="2"/>
      <c r="G16" s="19"/>
      <c r="H16" s="34"/>
      <c r="I16" s="32"/>
      <c r="J16" s="32"/>
      <c r="K16" s="32"/>
      <c r="L16" s="32"/>
      <c r="M16" s="32"/>
      <c r="N16" s="32">
        <f t="shared" si="0"/>
        <v>0</v>
      </c>
      <c r="O16" s="32"/>
      <c r="P16" s="32"/>
      <c r="Q16" s="32">
        <f t="shared" si="1"/>
        <v>0</v>
      </c>
      <c r="R16" s="35"/>
      <c r="T16" s="21" t="s">
        <v>27</v>
      </c>
    </row>
    <row r="17" spans="1:20" ht="12.75">
      <c r="A17" s="29"/>
      <c r="B17" s="29"/>
      <c r="C17" s="23"/>
      <c r="D17" s="30"/>
      <c r="E17" s="30"/>
      <c r="F17" s="19"/>
      <c r="G17" s="19"/>
      <c r="H17" s="34"/>
      <c r="I17" s="32"/>
      <c r="J17" s="32"/>
      <c r="K17" s="32"/>
      <c r="L17" s="32"/>
      <c r="M17" s="32"/>
      <c r="N17" s="32">
        <f t="shared" si="0"/>
        <v>0</v>
      </c>
      <c r="O17" s="32"/>
      <c r="P17" s="32"/>
      <c r="Q17" s="32">
        <f t="shared" si="1"/>
        <v>0</v>
      </c>
      <c r="R17" s="35"/>
      <c r="T17" s="22" t="s">
        <v>28</v>
      </c>
    </row>
    <row r="18" spans="1:20" ht="12.75">
      <c r="A18" s="19"/>
      <c r="B18" s="19"/>
      <c r="C18" s="19"/>
      <c r="D18" s="33"/>
      <c r="E18" s="33"/>
      <c r="F18" s="19"/>
      <c r="G18" s="19"/>
      <c r="H18" s="34"/>
      <c r="I18" s="32"/>
      <c r="J18" s="32"/>
      <c r="K18" s="32"/>
      <c r="L18" s="32"/>
      <c r="M18" s="32"/>
      <c r="N18" s="32">
        <f t="shared" si="0"/>
        <v>0</v>
      </c>
      <c r="O18" s="32"/>
      <c r="P18" s="32"/>
      <c r="Q18" s="32">
        <f t="shared" si="1"/>
        <v>0</v>
      </c>
      <c r="R18" s="35"/>
      <c r="T18" s="18" t="s">
        <v>29</v>
      </c>
    </row>
    <row r="19" spans="1:20" ht="12.75">
      <c r="A19" s="19"/>
      <c r="B19" s="19"/>
      <c r="C19" s="19"/>
      <c r="D19" s="33"/>
      <c r="E19" s="33"/>
      <c r="F19" s="19"/>
      <c r="G19" s="19"/>
      <c r="H19" s="34"/>
      <c r="I19" s="32"/>
      <c r="J19" s="32"/>
      <c r="K19" s="32"/>
      <c r="L19" s="32"/>
      <c r="M19" s="32"/>
      <c r="N19" s="32">
        <f t="shared" si="0"/>
        <v>0</v>
      </c>
      <c r="O19" s="32"/>
      <c r="P19" s="32"/>
      <c r="Q19" s="32">
        <f t="shared" si="1"/>
        <v>0</v>
      </c>
      <c r="R19" s="35"/>
      <c r="T19" s="15"/>
    </row>
    <row r="20" ht="13.5" thickBot="1">
      <c r="T20" s="11" t="s">
        <v>44</v>
      </c>
    </row>
    <row r="21" spans="16:20" ht="16.5" thickBot="1">
      <c r="P21" s="8" t="s">
        <v>31</v>
      </c>
      <c r="Q21" s="12">
        <f>SUM(Q9:Q19)</f>
        <v>0</v>
      </c>
      <c r="R21" s="37"/>
      <c r="T21" t="s">
        <v>40</v>
      </c>
    </row>
    <row r="22" ht="12.75">
      <c r="T22" t="s">
        <v>43</v>
      </c>
    </row>
    <row r="23" ht="12.75">
      <c r="T23" t="s">
        <v>42</v>
      </c>
    </row>
    <row r="24" ht="12.75">
      <c r="T24" t="s">
        <v>41</v>
      </c>
    </row>
  </sheetData>
  <sheetProtection/>
  <mergeCells count="1">
    <mergeCell ref="A1:Q1"/>
  </mergeCells>
  <dataValidations count="1">
    <dataValidation type="list" allowBlank="1" showInputMessage="1" showErrorMessage="1" sqref="J14:J20 H11:H21 T8:T13 C9:C17">
      <formula1>Description</formula1>
    </dataValidation>
  </dataValidations>
  <printOptions/>
  <pageMargins left="0.75" right="0.74" top="0.75" bottom="0.7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C9">
      <selection activeCell="P40" sqref="P40"/>
    </sheetView>
  </sheetViews>
  <sheetFormatPr defaultColWidth="9.140625" defaultRowHeight="12.75"/>
  <cols>
    <col min="1" max="1" width="12.57421875" style="0" customWidth="1"/>
    <col min="2" max="2" width="19.57421875" style="0" customWidth="1"/>
    <col min="3" max="3" width="42.57421875" style="0" customWidth="1"/>
    <col min="4" max="4" width="10.421875" style="0" customWidth="1"/>
    <col min="5" max="5" width="11.28125" style="0" customWidth="1"/>
    <col min="6" max="6" width="35.7109375" style="0" bestFit="1" customWidth="1"/>
    <col min="7" max="7" width="25.8515625" style="0" bestFit="1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4.28125" style="0" bestFit="1" customWidth="1"/>
    <col min="18" max="18" width="3.57421875" style="0" customWidth="1"/>
    <col min="19" max="19" width="2.00390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">
        <v>71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45</v>
      </c>
    </row>
    <row r="5" spans="2:3" ht="15.75">
      <c r="B5" s="1" t="s">
        <v>3</v>
      </c>
      <c r="C5" s="3" t="s">
        <v>46</v>
      </c>
    </row>
    <row r="7" spans="1:20" ht="21" customHeight="1">
      <c r="A7" s="25" t="s">
        <v>69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12.75" customHeight="1">
      <c r="A9" s="29" t="s">
        <v>45</v>
      </c>
      <c r="B9" s="29" t="s">
        <v>46</v>
      </c>
      <c r="C9" s="2"/>
      <c r="D9" s="30"/>
      <c r="E9" s="30"/>
      <c r="F9" s="23"/>
      <c r="G9" s="29"/>
      <c r="H9" s="31"/>
      <c r="I9" s="32"/>
      <c r="J9" s="38"/>
      <c r="K9" s="32"/>
      <c r="L9" s="32"/>
      <c r="M9" s="32"/>
      <c r="N9" s="32">
        <f>SUM(I9:M9)</f>
        <v>0</v>
      </c>
      <c r="O9" s="32"/>
      <c r="P9" s="32"/>
      <c r="Q9" s="32">
        <f>SUM(N9:P9)</f>
        <v>0</v>
      </c>
      <c r="R9" s="35"/>
      <c r="T9" s="2" t="s">
        <v>9</v>
      </c>
    </row>
    <row r="10" spans="1:20" ht="12.75" customHeight="1">
      <c r="A10" s="29" t="s">
        <v>45</v>
      </c>
      <c r="B10" s="29" t="s">
        <v>46</v>
      </c>
      <c r="C10" s="2"/>
      <c r="D10" s="30"/>
      <c r="E10" s="30"/>
      <c r="F10" s="2"/>
      <c r="G10" s="19"/>
      <c r="H10" s="34"/>
      <c r="I10" s="32"/>
      <c r="J10" s="32"/>
      <c r="K10" s="32"/>
      <c r="L10" s="32"/>
      <c r="M10" s="32"/>
      <c r="N10" s="32">
        <f aca="true" t="shared" si="0" ref="N10:N49">SUM(I10:M10)</f>
        <v>0</v>
      </c>
      <c r="O10" s="32"/>
      <c r="P10" s="32"/>
      <c r="Q10" s="32">
        <f aca="true" t="shared" si="1" ref="Q10:Q49">SUM(N10:P10)</f>
        <v>0</v>
      </c>
      <c r="R10" s="35"/>
      <c r="T10" s="2" t="s">
        <v>11</v>
      </c>
    </row>
    <row r="11" spans="1:20" ht="12.75" customHeight="1">
      <c r="A11" s="29" t="s">
        <v>45</v>
      </c>
      <c r="B11" s="29" t="s">
        <v>46</v>
      </c>
      <c r="C11" s="2"/>
      <c r="D11" s="30"/>
      <c r="E11" s="30"/>
      <c r="F11" s="2"/>
      <c r="G11" s="19"/>
      <c r="H11" s="34"/>
      <c r="I11" s="32"/>
      <c r="J11" s="32"/>
      <c r="K11" s="32"/>
      <c r="L11" s="32"/>
      <c r="M11" s="32"/>
      <c r="N11" s="32">
        <f t="shared" si="0"/>
        <v>0</v>
      </c>
      <c r="O11" s="32"/>
      <c r="P11" s="32"/>
      <c r="Q11" s="32">
        <f t="shared" si="1"/>
        <v>0</v>
      </c>
      <c r="R11" s="35"/>
      <c r="T11" s="2" t="s">
        <v>15</v>
      </c>
    </row>
    <row r="12" spans="1:20" ht="12.75" customHeight="1">
      <c r="A12" s="29" t="s">
        <v>45</v>
      </c>
      <c r="B12" s="29" t="s">
        <v>46</v>
      </c>
      <c r="C12" s="17"/>
      <c r="D12" s="30"/>
      <c r="E12" s="30"/>
      <c r="F12" s="2"/>
      <c r="G12" s="19"/>
      <c r="H12" s="34"/>
      <c r="I12" s="32"/>
      <c r="J12" s="32"/>
      <c r="K12" s="32"/>
      <c r="L12" s="32"/>
      <c r="M12" s="32"/>
      <c r="N12" s="32">
        <f t="shared" si="0"/>
        <v>0</v>
      </c>
      <c r="O12" s="32"/>
      <c r="P12" s="32"/>
      <c r="Q12" s="32">
        <f t="shared" si="1"/>
        <v>0</v>
      </c>
      <c r="R12" s="35"/>
      <c r="T12" s="2" t="s">
        <v>7</v>
      </c>
    </row>
    <row r="13" spans="1:20" ht="12.75" customHeight="1">
      <c r="A13" s="29" t="s">
        <v>45</v>
      </c>
      <c r="B13" s="29" t="s">
        <v>46</v>
      </c>
      <c r="C13" s="2"/>
      <c r="D13" s="30"/>
      <c r="E13" s="30"/>
      <c r="F13" s="2"/>
      <c r="G13" s="39"/>
      <c r="H13" s="34"/>
      <c r="I13" s="32"/>
      <c r="J13" s="32"/>
      <c r="K13" s="32"/>
      <c r="L13" s="32"/>
      <c r="M13" s="32"/>
      <c r="N13" s="32">
        <f t="shared" si="0"/>
        <v>0</v>
      </c>
      <c r="O13" s="32"/>
      <c r="P13" s="32"/>
      <c r="Q13" s="32">
        <f t="shared" si="1"/>
        <v>0</v>
      </c>
      <c r="R13" s="35"/>
      <c r="T13" s="2" t="s">
        <v>6</v>
      </c>
    </row>
    <row r="14" spans="1:20" ht="12.75" customHeight="1">
      <c r="A14" s="29" t="s">
        <v>45</v>
      </c>
      <c r="B14" s="29" t="s">
        <v>46</v>
      </c>
      <c r="C14" s="2"/>
      <c r="D14" s="30"/>
      <c r="E14" s="30"/>
      <c r="F14" s="2"/>
      <c r="G14" s="19"/>
      <c r="H14" s="34"/>
      <c r="I14" s="32"/>
      <c r="J14" s="32"/>
      <c r="K14" s="32"/>
      <c r="L14" s="32"/>
      <c r="M14" s="32"/>
      <c r="N14" s="32">
        <f t="shared" si="0"/>
        <v>0</v>
      </c>
      <c r="O14" s="32"/>
      <c r="P14" s="32"/>
      <c r="Q14" s="32">
        <f t="shared" si="1"/>
        <v>0</v>
      </c>
      <c r="R14" s="35"/>
      <c r="T14" s="17" t="s">
        <v>39</v>
      </c>
    </row>
    <row r="15" spans="1:20" ht="12.75" customHeight="1">
      <c r="A15" s="29" t="s">
        <v>45</v>
      </c>
      <c r="B15" s="29" t="s">
        <v>46</v>
      </c>
      <c r="C15" s="2"/>
      <c r="D15" s="30"/>
      <c r="E15" s="30"/>
      <c r="F15" s="2"/>
      <c r="G15" s="19"/>
      <c r="H15" s="34"/>
      <c r="I15" s="32"/>
      <c r="J15" s="32"/>
      <c r="K15" s="32"/>
      <c r="L15" s="32"/>
      <c r="M15" s="32"/>
      <c r="N15" s="32">
        <f t="shared" si="0"/>
        <v>0</v>
      </c>
      <c r="O15" s="32"/>
      <c r="P15" s="32"/>
      <c r="Q15" s="32">
        <f t="shared" si="1"/>
        <v>0</v>
      </c>
      <c r="R15" s="35"/>
      <c r="T15" s="20"/>
    </row>
    <row r="16" spans="1:20" ht="12.75" customHeight="1">
      <c r="A16" s="29" t="s">
        <v>45</v>
      </c>
      <c r="B16" s="29" t="s">
        <v>46</v>
      </c>
      <c r="C16" s="2"/>
      <c r="D16" s="30"/>
      <c r="E16" s="30"/>
      <c r="F16" s="2"/>
      <c r="G16" s="19"/>
      <c r="H16" s="34"/>
      <c r="I16" s="32"/>
      <c r="J16" s="42"/>
      <c r="K16" s="32"/>
      <c r="L16" s="32"/>
      <c r="M16" s="32"/>
      <c r="N16" s="32">
        <f t="shared" si="0"/>
        <v>0</v>
      </c>
      <c r="O16" s="32"/>
      <c r="P16" s="32"/>
      <c r="Q16" s="32">
        <f t="shared" si="1"/>
        <v>0</v>
      </c>
      <c r="R16" s="35"/>
      <c r="T16" s="21" t="s">
        <v>27</v>
      </c>
    </row>
    <row r="17" spans="1:20" ht="12.75" customHeight="1">
      <c r="A17" s="29" t="s">
        <v>45</v>
      </c>
      <c r="B17" s="29" t="s">
        <v>46</v>
      </c>
      <c r="C17" s="2"/>
      <c r="D17" s="30"/>
      <c r="E17" s="30"/>
      <c r="F17" s="2"/>
      <c r="G17" s="19"/>
      <c r="H17" s="34"/>
      <c r="I17" s="32"/>
      <c r="J17" s="32"/>
      <c r="K17" s="32"/>
      <c r="L17" s="32"/>
      <c r="M17" s="32"/>
      <c r="N17" s="32">
        <f t="shared" si="0"/>
        <v>0</v>
      </c>
      <c r="O17" s="32"/>
      <c r="P17" s="32"/>
      <c r="Q17" s="32">
        <f t="shared" si="1"/>
        <v>0</v>
      </c>
      <c r="R17" s="35"/>
      <c r="T17" s="22" t="s">
        <v>28</v>
      </c>
    </row>
    <row r="18" spans="1:20" ht="12.75" customHeight="1">
      <c r="A18" s="29" t="s">
        <v>45</v>
      </c>
      <c r="B18" s="29" t="s">
        <v>46</v>
      </c>
      <c r="C18" s="2"/>
      <c r="D18" s="30"/>
      <c r="E18" s="30"/>
      <c r="F18" s="2"/>
      <c r="G18" s="19"/>
      <c r="H18" s="34"/>
      <c r="I18" s="32"/>
      <c r="J18" s="32"/>
      <c r="K18" s="32"/>
      <c r="L18" s="32"/>
      <c r="M18" s="38"/>
      <c r="N18" s="32">
        <f t="shared" si="0"/>
        <v>0</v>
      </c>
      <c r="O18" s="32"/>
      <c r="P18" s="32"/>
      <c r="Q18" s="32">
        <f t="shared" si="1"/>
        <v>0</v>
      </c>
      <c r="R18" s="35"/>
      <c r="T18" s="18" t="s">
        <v>29</v>
      </c>
    </row>
    <row r="19" spans="1:20" ht="12.75" customHeight="1">
      <c r="A19" s="29" t="s">
        <v>45</v>
      </c>
      <c r="B19" s="29" t="s">
        <v>46</v>
      </c>
      <c r="C19" s="2"/>
      <c r="D19" s="30"/>
      <c r="E19" s="30"/>
      <c r="F19" s="2"/>
      <c r="G19" s="19"/>
      <c r="H19" s="34"/>
      <c r="I19" s="32"/>
      <c r="J19" s="32"/>
      <c r="K19" s="32"/>
      <c r="L19" s="32"/>
      <c r="M19" s="38"/>
      <c r="N19" s="32">
        <f t="shared" si="0"/>
        <v>0</v>
      </c>
      <c r="O19" s="32"/>
      <c r="P19" s="32"/>
      <c r="Q19" s="32">
        <f t="shared" si="1"/>
        <v>0</v>
      </c>
      <c r="R19" s="35"/>
      <c r="T19" s="15"/>
    </row>
    <row r="20" spans="1:20" ht="12.75" customHeight="1">
      <c r="A20" s="29" t="s">
        <v>45</v>
      </c>
      <c r="B20" s="29" t="s">
        <v>46</v>
      </c>
      <c r="C20" s="2"/>
      <c r="D20" s="30"/>
      <c r="E20" s="30"/>
      <c r="F20" s="2"/>
      <c r="G20" s="19"/>
      <c r="H20" s="34"/>
      <c r="I20" s="32"/>
      <c r="J20" s="32"/>
      <c r="K20" s="32"/>
      <c r="L20" s="32"/>
      <c r="M20" s="38"/>
      <c r="N20" s="32">
        <f t="shared" si="0"/>
        <v>0</v>
      </c>
      <c r="O20" s="32"/>
      <c r="P20" s="32"/>
      <c r="Q20" s="32">
        <f t="shared" si="1"/>
        <v>0</v>
      </c>
      <c r="R20" s="35"/>
      <c r="T20" s="11" t="s">
        <v>44</v>
      </c>
    </row>
    <row r="21" spans="1:20" ht="12.75" customHeight="1">
      <c r="A21" s="29" t="s">
        <v>45</v>
      </c>
      <c r="B21" s="29" t="s">
        <v>46</v>
      </c>
      <c r="C21" s="17"/>
      <c r="D21" s="30"/>
      <c r="E21" s="30"/>
      <c r="F21" s="2"/>
      <c r="G21" s="19"/>
      <c r="H21" s="34"/>
      <c r="I21" s="32"/>
      <c r="J21" s="32"/>
      <c r="K21" s="32"/>
      <c r="L21" s="32"/>
      <c r="M21" s="38"/>
      <c r="N21" s="32">
        <f t="shared" si="0"/>
        <v>0</v>
      </c>
      <c r="O21" s="32"/>
      <c r="P21" s="32"/>
      <c r="Q21" s="32">
        <f t="shared" si="1"/>
        <v>0</v>
      </c>
      <c r="R21" s="35"/>
      <c r="T21" s="11"/>
    </row>
    <row r="22" spans="1:20" ht="12.75" customHeight="1">
      <c r="A22" s="29" t="s">
        <v>45</v>
      </c>
      <c r="B22" s="29" t="s">
        <v>46</v>
      </c>
      <c r="C22" s="2"/>
      <c r="D22" s="30"/>
      <c r="E22" s="30"/>
      <c r="F22" s="19"/>
      <c r="G22" s="19"/>
      <c r="H22" s="34"/>
      <c r="I22" s="32"/>
      <c r="J22" s="32"/>
      <c r="K22" s="32"/>
      <c r="L22" s="32"/>
      <c r="M22" s="38"/>
      <c r="N22" s="32">
        <f t="shared" si="0"/>
        <v>0</v>
      </c>
      <c r="O22" s="32"/>
      <c r="P22" s="32"/>
      <c r="Q22" s="32">
        <f t="shared" si="1"/>
        <v>0</v>
      </c>
      <c r="R22" s="35"/>
      <c r="T22" s="11"/>
    </row>
    <row r="23" spans="1:20" ht="12.75" customHeight="1">
      <c r="A23" s="29" t="s">
        <v>45</v>
      </c>
      <c r="B23" s="29" t="s">
        <v>46</v>
      </c>
      <c r="C23" s="2"/>
      <c r="D23" s="30"/>
      <c r="E23" s="30"/>
      <c r="F23" s="19"/>
      <c r="G23" s="19"/>
      <c r="H23" s="34"/>
      <c r="I23" s="32"/>
      <c r="J23" s="32"/>
      <c r="K23" s="32"/>
      <c r="L23" s="32"/>
      <c r="M23" s="38"/>
      <c r="N23" s="32">
        <f t="shared" si="0"/>
        <v>0</v>
      </c>
      <c r="O23" s="32"/>
      <c r="P23" s="32"/>
      <c r="Q23" s="32">
        <f t="shared" si="1"/>
        <v>0</v>
      </c>
      <c r="R23" s="35"/>
      <c r="T23" s="11"/>
    </row>
    <row r="24" spans="1:20" ht="12.75" customHeight="1">
      <c r="A24" s="29" t="s">
        <v>45</v>
      </c>
      <c r="B24" s="29" t="s">
        <v>46</v>
      </c>
      <c r="C24" s="2"/>
      <c r="D24" s="30"/>
      <c r="E24" s="30"/>
      <c r="F24" s="19"/>
      <c r="G24" s="19"/>
      <c r="H24" s="34"/>
      <c r="I24" s="32"/>
      <c r="J24" s="32"/>
      <c r="K24" s="32"/>
      <c r="L24" s="32"/>
      <c r="M24" s="38"/>
      <c r="N24" s="32">
        <f t="shared" si="0"/>
        <v>0</v>
      </c>
      <c r="O24" s="32"/>
      <c r="P24" s="32"/>
      <c r="Q24" s="32">
        <f t="shared" si="1"/>
        <v>0</v>
      </c>
      <c r="R24" s="35"/>
      <c r="T24" s="11"/>
    </row>
    <row r="25" spans="1:20" ht="12.75" customHeight="1">
      <c r="A25" s="29" t="s">
        <v>45</v>
      </c>
      <c r="B25" s="29" t="s">
        <v>46</v>
      </c>
      <c r="C25" s="2"/>
      <c r="D25" s="30"/>
      <c r="E25" s="30"/>
      <c r="F25" s="19"/>
      <c r="G25" s="19"/>
      <c r="H25" s="34"/>
      <c r="I25" s="32"/>
      <c r="J25" s="32"/>
      <c r="K25" s="32"/>
      <c r="L25" s="32"/>
      <c r="M25" s="38"/>
      <c r="N25" s="32">
        <f t="shared" si="0"/>
        <v>0</v>
      </c>
      <c r="O25" s="32"/>
      <c r="P25" s="32"/>
      <c r="Q25" s="32">
        <f t="shared" si="1"/>
        <v>0</v>
      </c>
      <c r="R25" s="35"/>
      <c r="T25" s="11"/>
    </row>
    <row r="26" spans="1:20" ht="12.75" customHeight="1">
      <c r="A26" s="29" t="s">
        <v>45</v>
      </c>
      <c r="B26" s="29" t="s">
        <v>46</v>
      </c>
      <c r="C26" s="2"/>
      <c r="D26" s="30"/>
      <c r="E26" s="30"/>
      <c r="F26" s="19"/>
      <c r="G26" s="19"/>
      <c r="H26" s="34"/>
      <c r="I26" s="32"/>
      <c r="J26" s="32"/>
      <c r="K26" s="32"/>
      <c r="L26" s="32"/>
      <c r="M26" s="38"/>
      <c r="N26" s="32">
        <f t="shared" si="0"/>
        <v>0</v>
      </c>
      <c r="O26" s="32"/>
      <c r="P26" s="32"/>
      <c r="Q26" s="32">
        <f t="shared" si="1"/>
        <v>0</v>
      </c>
      <c r="R26" s="35"/>
      <c r="T26" s="11"/>
    </row>
    <row r="27" spans="1:20" ht="12.75" customHeight="1">
      <c r="A27" s="29" t="s">
        <v>45</v>
      </c>
      <c r="B27" s="29" t="s">
        <v>46</v>
      </c>
      <c r="C27" s="17"/>
      <c r="D27" s="30"/>
      <c r="E27" s="30"/>
      <c r="F27" s="19"/>
      <c r="G27" s="19"/>
      <c r="H27" s="34"/>
      <c r="I27" s="32"/>
      <c r="J27" s="32"/>
      <c r="K27" s="32"/>
      <c r="L27" s="32"/>
      <c r="M27" s="38"/>
      <c r="N27" s="32">
        <f t="shared" si="0"/>
        <v>0</v>
      </c>
      <c r="O27" s="32"/>
      <c r="P27" s="32"/>
      <c r="Q27" s="32">
        <f t="shared" si="1"/>
        <v>0</v>
      </c>
      <c r="R27" s="35"/>
      <c r="T27" s="11"/>
    </row>
    <row r="28" spans="1:20" ht="12.75" customHeight="1">
      <c r="A28" s="29" t="s">
        <v>45</v>
      </c>
      <c r="B28" s="29" t="s">
        <v>46</v>
      </c>
      <c r="C28" s="2"/>
      <c r="D28" s="30"/>
      <c r="E28" s="30"/>
      <c r="F28" s="19"/>
      <c r="G28" s="19"/>
      <c r="H28" s="34"/>
      <c r="I28" s="32"/>
      <c r="J28" s="32"/>
      <c r="K28" s="32"/>
      <c r="L28" s="42"/>
      <c r="M28" s="38"/>
      <c r="N28" s="32">
        <f t="shared" si="0"/>
        <v>0</v>
      </c>
      <c r="O28" s="32"/>
      <c r="P28" s="32"/>
      <c r="Q28" s="32">
        <f t="shared" si="1"/>
        <v>0</v>
      </c>
      <c r="R28" s="35"/>
      <c r="T28" s="11"/>
    </row>
    <row r="29" spans="1:20" ht="12.75" customHeight="1">
      <c r="A29" s="29" t="s">
        <v>45</v>
      </c>
      <c r="B29" s="29" t="s">
        <v>46</v>
      </c>
      <c r="C29" s="17"/>
      <c r="D29" s="30"/>
      <c r="E29" s="30"/>
      <c r="F29" s="19"/>
      <c r="G29" s="19"/>
      <c r="H29" s="34"/>
      <c r="I29" s="32"/>
      <c r="J29" s="32"/>
      <c r="K29" s="32"/>
      <c r="L29" s="32"/>
      <c r="M29" s="38"/>
      <c r="N29" s="32">
        <f t="shared" si="0"/>
        <v>0</v>
      </c>
      <c r="O29" s="32"/>
      <c r="P29" s="32"/>
      <c r="Q29" s="32">
        <f t="shared" si="1"/>
        <v>0</v>
      </c>
      <c r="R29" s="35"/>
      <c r="T29" s="11"/>
    </row>
    <row r="30" spans="1:20" ht="12.75" customHeight="1">
      <c r="A30" s="29" t="s">
        <v>45</v>
      </c>
      <c r="B30" s="29" t="s">
        <v>46</v>
      </c>
      <c r="C30" s="2"/>
      <c r="D30" s="30"/>
      <c r="E30" s="30"/>
      <c r="F30" s="19"/>
      <c r="G30" s="19"/>
      <c r="H30" s="34"/>
      <c r="I30" s="32"/>
      <c r="J30" s="32"/>
      <c r="K30" s="32"/>
      <c r="L30" s="32"/>
      <c r="M30" s="38"/>
      <c r="N30" s="32">
        <f t="shared" si="0"/>
        <v>0</v>
      </c>
      <c r="O30" s="32"/>
      <c r="P30" s="32"/>
      <c r="Q30" s="32">
        <f t="shared" si="1"/>
        <v>0</v>
      </c>
      <c r="R30" s="35"/>
      <c r="T30" s="11"/>
    </row>
    <row r="31" spans="1:20" ht="12.75" customHeight="1">
      <c r="A31" s="29" t="s">
        <v>45</v>
      </c>
      <c r="B31" s="29" t="s">
        <v>46</v>
      </c>
      <c r="C31" s="17"/>
      <c r="D31" s="30"/>
      <c r="E31" s="30"/>
      <c r="F31" s="19"/>
      <c r="G31" s="19"/>
      <c r="H31" s="34"/>
      <c r="I31" s="32"/>
      <c r="J31" s="32"/>
      <c r="K31" s="32"/>
      <c r="L31" s="32"/>
      <c r="M31" s="38"/>
      <c r="N31" s="32">
        <f t="shared" si="0"/>
        <v>0</v>
      </c>
      <c r="O31" s="32"/>
      <c r="P31" s="32"/>
      <c r="Q31" s="32">
        <f t="shared" si="1"/>
        <v>0</v>
      </c>
      <c r="R31" s="35"/>
      <c r="T31" s="11"/>
    </row>
    <row r="32" spans="1:20" ht="12.75" customHeight="1">
      <c r="A32" s="29" t="s">
        <v>45</v>
      </c>
      <c r="B32" s="29" t="s">
        <v>46</v>
      </c>
      <c r="C32" s="2"/>
      <c r="D32" s="30"/>
      <c r="E32" s="30"/>
      <c r="F32" s="19"/>
      <c r="G32" s="19"/>
      <c r="H32" s="34"/>
      <c r="I32" s="32"/>
      <c r="J32" s="32"/>
      <c r="K32" s="32"/>
      <c r="L32" s="32"/>
      <c r="M32" s="38"/>
      <c r="N32" s="32">
        <f t="shared" si="0"/>
        <v>0</v>
      </c>
      <c r="O32" s="32"/>
      <c r="P32" s="32"/>
      <c r="Q32" s="32">
        <f t="shared" si="1"/>
        <v>0</v>
      </c>
      <c r="R32" s="35"/>
      <c r="T32" s="11"/>
    </row>
    <row r="33" spans="1:20" ht="12.75" customHeight="1">
      <c r="A33" s="29" t="s">
        <v>45</v>
      </c>
      <c r="B33" s="29" t="s">
        <v>46</v>
      </c>
      <c r="C33" s="2"/>
      <c r="D33" s="30"/>
      <c r="E33" s="30"/>
      <c r="F33" s="19"/>
      <c r="G33" s="19"/>
      <c r="H33" s="34"/>
      <c r="I33" s="32"/>
      <c r="J33" s="32"/>
      <c r="K33" s="32"/>
      <c r="L33" s="32"/>
      <c r="M33" s="38"/>
      <c r="N33" s="32">
        <f t="shared" si="0"/>
        <v>0</v>
      </c>
      <c r="O33" s="32"/>
      <c r="P33" s="32"/>
      <c r="Q33" s="32">
        <f t="shared" si="1"/>
        <v>0</v>
      </c>
      <c r="R33" s="35"/>
      <c r="T33" s="11"/>
    </row>
    <row r="34" spans="1:20" ht="12.75" customHeight="1">
      <c r="A34" s="29" t="s">
        <v>45</v>
      </c>
      <c r="B34" s="29" t="s">
        <v>46</v>
      </c>
      <c r="C34" s="2"/>
      <c r="D34" s="30"/>
      <c r="E34" s="30"/>
      <c r="F34" s="19"/>
      <c r="G34" s="19"/>
      <c r="H34" s="34"/>
      <c r="I34" s="32"/>
      <c r="J34" s="32"/>
      <c r="K34" s="32"/>
      <c r="L34" s="32"/>
      <c r="M34" s="38"/>
      <c r="N34" s="32">
        <f t="shared" si="0"/>
        <v>0</v>
      </c>
      <c r="O34" s="32"/>
      <c r="P34" s="32"/>
      <c r="Q34" s="32">
        <f t="shared" si="1"/>
        <v>0</v>
      </c>
      <c r="R34" s="35"/>
      <c r="T34" s="11"/>
    </row>
    <row r="35" spans="1:20" ht="12.75" customHeight="1">
      <c r="A35" s="29" t="s">
        <v>45</v>
      </c>
      <c r="B35" s="29" t="s">
        <v>46</v>
      </c>
      <c r="C35" s="2"/>
      <c r="D35" s="30"/>
      <c r="E35" s="30"/>
      <c r="F35" s="19"/>
      <c r="G35" s="19"/>
      <c r="H35" s="34"/>
      <c r="I35" s="32"/>
      <c r="J35" s="32"/>
      <c r="K35" s="32"/>
      <c r="L35" s="32"/>
      <c r="M35" s="38"/>
      <c r="N35" s="32">
        <f t="shared" si="0"/>
        <v>0</v>
      </c>
      <c r="O35" s="32"/>
      <c r="P35" s="32"/>
      <c r="Q35" s="32">
        <f t="shared" si="1"/>
        <v>0</v>
      </c>
      <c r="R35" s="35"/>
      <c r="T35" s="11"/>
    </row>
    <row r="36" spans="1:20" ht="12.75" customHeight="1">
      <c r="A36" s="29" t="s">
        <v>45</v>
      </c>
      <c r="B36" s="29" t="s">
        <v>46</v>
      </c>
      <c r="C36" s="2"/>
      <c r="D36" s="30"/>
      <c r="E36" s="30"/>
      <c r="F36" s="19"/>
      <c r="G36" s="19"/>
      <c r="H36" s="34"/>
      <c r="I36" s="32"/>
      <c r="J36" s="32"/>
      <c r="K36" s="32"/>
      <c r="L36" s="32"/>
      <c r="M36" s="38"/>
      <c r="N36" s="32">
        <f t="shared" si="0"/>
        <v>0</v>
      </c>
      <c r="O36" s="32"/>
      <c r="P36" s="32"/>
      <c r="Q36" s="32">
        <f t="shared" si="1"/>
        <v>0</v>
      </c>
      <c r="R36" s="35"/>
      <c r="T36" s="11"/>
    </row>
    <row r="37" spans="1:20" ht="12.75" customHeight="1">
      <c r="A37" s="29" t="s">
        <v>45</v>
      </c>
      <c r="B37" s="29" t="s">
        <v>46</v>
      </c>
      <c r="C37" s="2"/>
      <c r="D37" s="30"/>
      <c r="E37" s="30"/>
      <c r="F37" s="19"/>
      <c r="G37" s="19"/>
      <c r="H37" s="34"/>
      <c r="I37" s="32"/>
      <c r="J37" s="32"/>
      <c r="K37" s="32"/>
      <c r="L37" s="32"/>
      <c r="M37" s="38"/>
      <c r="N37" s="32">
        <f t="shared" si="0"/>
        <v>0</v>
      </c>
      <c r="O37" s="32"/>
      <c r="P37" s="32"/>
      <c r="Q37" s="32">
        <f t="shared" si="1"/>
        <v>0</v>
      </c>
      <c r="R37" s="35"/>
      <c r="T37" s="11"/>
    </row>
    <row r="38" spans="1:20" ht="12.75" customHeight="1">
      <c r="A38" s="29" t="s">
        <v>45</v>
      </c>
      <c r="B38" s="29" t="s">
        <v>46</v>
      </c>
      <c r="C38" s="2"/>
      <c r="D38" s="30"/>
      <c r="E38" s="30"/>
      <c r="F38" s="19"/>
      <c r="G38" s="19"/>
      <c r="H38" s="34"/>
      <c r="I38" s="32"/>
      <c r="J38" s="42"/>
      <c r="K38" s="32"/>
      <c r="L38" s="32"/>
      <c r="M38" s="38"/>
      <c r="N38" s="32">
        <f t="shared" si="0"/>
        <v>0</v>
      </c>
      <c r="O38" s="32"/>
      <c r="P38" s="32"/>
      <c r="Q38" s="32">
        <f t="shared" si="1"/>
        <v>0</v>
      </c>
      <c r="R38" s="35"/>
      <c r="T38" s="11"/>
    </row>
    <row r="39" spans="1:20" ht="12.75" customHeight="1">
      <c r="A39" s="29" t="s">
        <v>45</v>
      </c>
      <c r="B39" s="29" t="s">
        <v>46</v>
      </c>
      <c r="C39" s="2"/>
      <c r="D39" s="30"/>
      <c r="E39" s="30"/>
      <c r="F39" s="19"/>
      <c r="G39" s="19"/>
      <c r="H39" s="34"/>
      <c r="I39" s="32"/>
      <c r="J39" s="32"/>
      <c r="K39" s="32"/>
      <c r="L39" s="32"/>
      <c r="M39" s="38"/>
      <c r="N39" s="32">
        <f t="shared" si="0"/>
        <v>0</v>
      </c>
      <c r="O39" s="32"/>
      <c r="P39" s="32"/>
      <c r="Q39" s="32">
        <f t="shared" si="1"/>
        <v>0</v>
      </c>
      <c r="R39" s="35"/>
      <c r="T39" s="11"/>
    </row>
    <row r="40" spans="1:20" ht="12.75" customHeight="1">
      <c r="A40" s="29" t="s">
        <v>45</v>
      </c>
      <c r="B40" s="29" t="s">
        <v>46</v>
      </c>
      <c r="C40" s="2"/>
      <c r="D40" s="30"/>
      <c r="E40" s="30"/>
      <c r="F40" s="19"/>
      <c r="G40" s="19"/>
      <c r="H40" s="34"/>
      <c r="I40" s="32"/>
      <c r="J40" s="38"/>
      <c r="K40" s="32"/>
      <c r="L40" s="32"/>
      <c r="M40" s="38"/>
      <c r="N40" s="32">
        <f t="shared" si="0"/>
        <v>0</v>
      </c>
      <c r="O40" s="32"/>
      <c r="P40" s="32"/>
      <c r="Q40" s="32">
        <f t="shared" si="1"/>
        <v>0</v>
      </c>
      <c r="R40" s="35"/>
      <c r="T40" s="11"/>
    </row>
    <row r="41" spans="1:20" ht="12.75" customHeight="1">
      <c r="A41" s="29" t="s">
        <v>45</v>
      </c>
      <c r="B41" s="29" t="s">
        <v>46</v>
      </c>
      <c r="C41" s="2"/>
      <c r="D41" s="30"/>
      <c r="E41" s="30"/>
      <c r="F41" s="19"/>
      <c r="G41" s="19"/>
      <c r="H41" s="34"/>
      <c r="I41" s="32"/>
      <c r="J41" s="32"/>
      <c r="K41" s="32"/>
      <c r="L41" s="32"/>
      <c r="M41" s="38"/>
      <c r="N41" s="32">
        <f t="shared" si="0"/>
        <v>0</v>
      </c>
      <c r="O41" s="32"/>
      <c r="P41" s="32"/>
      <c r="Q41" s="32">
        <f t="shared" si="1"/>
        <v>0</v>
      </c>
      <c r="R41" s="35"/>
      <c r="T41" s="11"/>
    </row>
    <row r="42" spans="1:20" ht="12.75">
      <c r="A42" s="29" t="s">
        <v>45</v>
      </c>
      <c r="B42" s="29" t="s">
        <v>46</v>
      </c>
      <c r="C42" s="2"/>
      <c r="D42" s="30"/>
      <c r="E42" s="30"/>
      <c r="F42" s="19"/>
      <c r="G42" s="19"/>
      <c r="H42" s="34"/>
      <c r="I42" s="32"/>
      <c r="J42" s="32"/>
      <c r="K42" s="32"/>
      <c r="L42" s="32"/>
      <c r="M42" s="38"/>
      <c r="N42" s="32">
        <f t="shared" si="0"/>
        <v>0</v>
      </c>
      <c r="O42" s="32"/>
      <c r="P42" s="32"/>
      <c r="Q42" s="32">
        <f t="shared" si="1"/>
        <v>0</v>
      </c>
      <c r="R42" s="35"/>
      <c r="T42" s="11"/>
    </row>
    <row r="43" spans="1:20" ht="12.75" customHeight="1">
      <c r="A43" s="29" t="s">
        <v>45</v>
      </c>
      <c r="B43" s="29" t="s">
        <v>46</v>
      </c>
      <c r="C43" s="2"/>
      <c r="D43" s="30"/>
      <c r="E43" s="30"/>
      <c r="F43" s="19"/>
      <c r="G43" s="19"/>
      <c r="H43" s="34"/>
      <c r="I43" s="32"/>
      <c r="J43" s="32"/>
      <c r="K43" s="32"/>
      <c r="L43" s="32"/>
      <c r="M43" s="38"/>
      <c r="N43" s="32">
        <f t="shared" si="0"/>
        <v>0</v>
      </c>
      <c r="O43" s="32"/>
      <c r="P43" s="32"/>
      <c r="Q43" s="32">
        <f t="shared" si="1"/>
        <v>0</v>
      </c>
      <c r="R43" s="35"/>
      <c r="T43" s="11"/>
    </row>
    <row r="44" spans="1:20" ht="12.75" customHeight="1">
      <c r="A44" s="29" t="s">
        <v>45</v>
      </c>
      <c r="B44" s="29" t="s">
        <v>46</v>
      </c>
      <c r="C44" s="2"/>
      <c r="D44" s="30"/>
      <c r="E44" s="30"/>
      <c r="F44" s="19"/>
      <c r="G44" s="19"/>
      <c r="H44" s="34"/>
      <c r="I44" s="32"/>
      <c r="J44" s="42"/>
      <c r="K44" s="32"/>
      <c r="L44" s="32"/>
      <c r="M44" s="38"/>
      <c r="N44" s="32">
        <f t="shared" si="0"/>
        <v>0</v>
      </c>
      <c r="O44" s="32"/>
      <c r="P44" s="32"/>
      <c r="Q44" s="32">
        <f t="shared" si="1"/>
        <v>0</v>
      </c>
      <c r="R44" s="35"/>
      <c r="T44" s="11"/>
    </row>
    <row r="45" spans="1:20" ht="12.75" customHeight="1">
      <c r="A45" s="29" t="s">
        <v>45</v>
      </c>
      <c r="B45" s="29" t="s">
        <v>46</v>
      </c>
      <c r="C45" s="2"/>
      <c r="D45" s="30"/>
      <c r="E45" s="30"/>
      <c r="F45" s="19"/>
      <c r="G45" s="19"/>
      <c r="H45" s="34"/>
      <c r="I45" s="32"/>
      <c r="J45" s="32"/>
      <c r="K45" s="32"/>
      <c r="L45" s="32"/>
      <c r="M45" s="38"/>
      <c r="N45" s="32">
        <f t="shared" si="0"/>
        <v>0</v>
      </c>
      <c r="O45" s="32"/>
      <c r="P45" s="32"/>
      <c r="Q45" s="32">
        <f t="shared" si="1"/>
        <v>0</v>
      </c>
      <c r="R45" s="35"/>
      <c r="T45" t="s">
        <v>40</v>
      </c>
    </row>
    <row r="46" spans="1:20" ht="12.75" customHeight="1">
      <c r="A46" s="29" t="s">
        <v>45</v>
      </c>
      <c r="B46" s="29" t="s">
        <v>46</v>
      </c>
      <c r="C46" s="2"/>
      <c r="D46" s="30"/>
      <c r="E46" s="30"/>
      <c r="F46" s="19"/>
      <c r="G46" s="19"/>
      <c r="H46" s="34"/>
      <c r="I46" s="32"/>
      <c r="J46" s="32"/>
      <c r="K46" s="32"/>
      <c r="L46" s="32"/>
      <c r="M46" s="38"/>
      <c r="N46" s="32">
        <f t="shared" si="0"/>
        <v>0</v>
      </c>
      <c r="O46" s="32"/>
      <c r="P46" s="32"/>
      <c r="Q46" s="32">
        <f t="shared" si="1"/>
        <v>0</v>
      </c>
      <c r="R46" s="35"/>
      <c r="T46" t="s">
        <v>43</v>
      </c>
    </row>
    <row r="47" spans="1:20" ht="12.75" customHeight="1">
      <c r="A47" s="29" t="s">
        <v>45</v>
      </c>
      <c r="B47" s="29" t="s">
        <v>46</v>
      </c>
      <c r="C47" s="2"/>
      <c r="D47" s="30"/>
      <c r="E47" s="30"/>
      <c r="F47" s="19"/>
      <c r="G47" s="19"/>
      <c r="H47" s="34"/>
      <c r="I47" s="32"/>
      <c r="J47" s="32"/>
      <c r="K47" s="32"/>
      <c r="L47" s="32"/>
      <c r="M47" s="38"/>
      <c r="N47" s="32">
        <f t="shared" si="0"/>
        <v>0</v>
      </c>
      <c r="O47" s="32"/>
      <c r="P47" s="32"/>
      <c r="Q47" s="32">
        <f t="shared" si="1"/>
        <v>0</v>
      </c>
      <c r="R47" s="35"/>
      <c r="T47" t="s">
        <v>42</v>
      </c>
    </row>
    <row r="48" spans="1:20" ht="12.75" customHeight="1">
      <c r="A48" s="29" t="s">
        <v>45</v>
      </c>
      <c r="B48" s="29" t="s">
        <v>46</v>
      </c>
      <c r="C48" s="2"/>
      <c r="D48" s="30"/>
      <c r="E48" s="30"/>
      <c r="F48" s="19"/>
      <c r="G48" s="19"/>
      <c r="H48" s="34"/>
      <c r="I48" s="32"/>
      <c r="J48" s="32"/>
      <c r="K48" s="32"/>
      <c r="L48" s="32"/>
      <c r="M48" s="38"/>
      <c r="N48" s="32">
        <f t="shared" si="0"/>
        <v>0</v>
      </c>
      <c r="O48" s="32"/>
      <c r="P48" s="32"/>
      <c r="Q48" s="32">
        <f t="shared" si="1"/>
        <v>0</v>
      </c>
      <c r="R48" s="35"/>
      <c r="T48" t="s">
        <v>41</v>
      </c>
    </row>
    <row r="49" spans="1:18" ht="12.75" customHeight="1">
      <c r="A49" s="29"/>
      <c r="B49" s="29"/>
      <c r="C49" s="2"/>
      <c r="D49" s="30"/>
      <c r="E49" s="30"/>
      <c r="F49" s="19"/>
      <c r="G49" s="19"/>
      <c r="H49" s="34"/>
      <c r="I49" s="32"/>
      <c r="J49" s="32"/>
      <c r="K49" s="32"/>
      <c r="L49" s="32"/>
      <c r="M49" s="38"/>
      <c r="N49" s="32">
        <f t="shared" si="0"/>
        <v>0</v>
      </c>
      <c r="O49" s="32"/>
      <c r="P49" s="32"/>
      <c r="Q49" s="32">
        <f t="shared" si="1"/>
        <v>0</v>
      </c>
      <c r="R49" s="35"/>
    </row>
    <row r="50" ht="12.75" customHeight="1" thickBot="1"/>
    <row r="51" spans="16:18" ht="12.75" customHeight="1" thickBot="1">
      <c r="P51" s="8" t="s">
        <v>31</v>
      </c>
      <c r="Q51" s="12">
        <f>SUM(Q9:Q49)</f>
        <v>0</v>
      </c>
      <c r="R51" s="37"/>
    </row>
  </sheetData>
  <sheetProtection/>
  <mergeCells count="1">
    <mergeCell ref="A1:Q1"/>
  </mergeCells>
  <dataValidations count="1">
    <dataValidation type="list" allowBlank="1" showInputMessage="1" showErrorMessage="1" sqref="T8:T13 J16:J50 H11:H51 C9:C11 C13:C20 C28 C30 C22:C26 C32:C49">
      <formula1>Description</formula1>
    </dataValidation>
  </dataValidations>
  <printOptions/>
  <pageMargins left="0.75" right="0.74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42.57421875" style="0" customWidth="1"/>
    <col min="4" max="4" width="10.421875" style="0" customWidth="1"/>
    <col min="5" max="5" width="11.28125" style="0" customWidth="1"/>
    <col min="6" max="6" width="10.574218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1.00390625" style="0" bestFit="1" customWidth="1"/>
    <col min="18" max="18" width="3.57421875" style="0" customWidth="1"/>
    <col min="19" max="19" width="4.8515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">
        <v>109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89</v>
      </c>
    </row>
    <row r="5" spans="2:3" ht="15.75">
      <c r="B5" s="1" t="s">
        <v>3</v>
      </c>
      <c r="C5" s="3" t="s">
        <v>34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12.75">
      <c r="A9" s="62" t="s">
        <v>89</v>
      </c>
      <c r="B9" s="63" t="s">
        <v>93</v>
      </c>
      <c r="C9" s="2" t="s">
        <v>9</v>
      </c>
      <c r="D9" s="64">
        <v>43509</v>
      </c>
      <c r="E9" s="64">
        <v>43509</v>
      </c>
      <c r="F9" s="63" t="s">
        <v>70</v>
      </c>
      <c r="G9" s="65"/>
      <c r="H9" s="65"/>
      <c r="I9" s="65"/>
      <c r="J9" s="66">
        <v>32</v>
      </c>
      <c r="K9" s="65"/>
      <c r="L9" s="65"/>
      <c r="M9" s="65"/>
      <c r="N9" s="66">
        <f>SUM(I9:M9)</f>
        <v>32</v>
      </c>
      <c r="O9" s="65"/>
      <c r="P9" s="65"/>
      <c r="Q9" s="67">
        <f>SUM(N9:P9)</f>
        <v>32</v>
      </c>
      <c r="R9" s="35"/>
      <c r="T9" s="2" t="s">
        <v>9</v>
      </c>
    </row>
    <row r="10" spans="18:20" ht="13.5" thickBot="1">
      <c r="R10" s="35"/>
      <c r="T10" s="2" t="s">
        <v>11</v>
      </c>
    </row>
    <row r="11" spans="16:20" ht="16.5" thickBot="1">
      <c r="P11" s="8" t="s">
        <v>31</v>
      </c>
      <c r="Q11" s="41">
        <f>SUM(Q9:Q9)</f>
        <v>32</v>
      </c>
      <c r="R11" s="35"/>
      <c r="T11" s="2" t="s">
        <v>15</v>
      </c>
    </row>
    <row r="12" spans="18:20" ht="12.75">
      <c r="R12" s="35"/>
      <c r="S12" s="53"/>
      <c r="T12" s="2" t="s">
        <v>7</v>
      </c>
    </row>
    <row r="13" spans="18:20" ht="12.75">
      <c r="R13" s="35"/>
      <c r="S13" s="53"/>
      <c r="T13" s="2" t="s">
        <v>6</v>
      </c>
    </row>
    <row r="14" spans="18:20" ht="12.75">
      <c r="R14" s="35"/>
      <c r="T14" s="17" t="s">
        <v>39</v>
      </c>
    </row>
    <row r="15" ht="12.75">
      <c r="T15" s="49"/>
    </row>
    <row r="16" spans="18:20" ht="15.75">
      <c r="R16" s="37"/>
      <c r="T16" s="21" t="s">
        <v>27</v>
      </c>
    </row>
    <row r="17" ht="12.75">
      <c r="T17" s="22" t="s">
        <v>28</v>
      </c>
    </row>
    <row r="18" ht="12.75">
      <c r="T18" s="18" t="s">
        <v>29</v>
      </c>
    </row>
    <row r="19" ht="12.75">
      <c r="T19" s="55" t="s">
        <v>44</v>
      </c>
    </row>
    <row r="20" ht="12.75">
      <c r="T20" s="19" t="s">
        <v>40</v>
      </c>
    </row>
    <row r="21" ht="12.75">
      <c r="T21" s="19" t="s">
        <v>43</v>
      </c>
    </row>
    <row r="22" ht="12.75">
      <c r="T22" s="19" t="s">
        <v>42</v>
      </c>
    </row>
  </sheetData>
  <sheetProtection/>
  <mergeCells count="1">
    <mergeCell ref="A1:Q1"/>
  </mergeCells>
  <dataValidations count="1">
    <dataValidation type="list" allowBlank="1" showInputMessage="1" showErrorMessage="1" sqref="H11 T8:T13 C9:C10">
      <formula1>Description</formula1>
    </dataValidation>
  </dataValidations>
  <printOptions/>
  <pageMargins left="0.75" right="0.74" top="0.75" bottom="0.75" header="0.5" footer="0.5"/>
  <pageSetup horizontalDpi="600" verticalDpi="600" orientation="landscape" r:id="rId1"/>
  <headerFooter alignWithMargins="0">
    <oddHeader>&amp;C&amp;Z&amp;F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V65519"/>
  <sheetViews>
    <sheetView workbookViewId="0" topLeftCell="A1">
      <selection activeCell="A7" sqref="A7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42.57421875" style="0" customWidth="1"/>
    <col min="4" max="4" width="10.421875" style="0" customWidth="1"/>
    <col min="5" max="5" width="11.28125" style="0" customWidth="1"/>
    <col min="6" max="6" width="24.2812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2.8515625" style="0" customWidth="1"/>
    <col min="18" max="18" width="3.57421875" style="0" customWidth="1"/>
    <col min="19" max="19" width="2.00390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">
        <v>109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49</v>
      </c>
    </row>
    <row r="5" spans="2:3" ht="15.75">
      <c r="B5" s="1" t="s">
        <v>3</v>
      </c>
      <c r="C5" s="3" t="s">
        <v>50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12.75">
      <c r="A9" s="29" t="s">
        <v>49</v>
      </c>
      <c r="B9" s="29" t="s">
        <v>50</v>
      </c>
      <c r="C9" s="2"/>
      <c r="D9" s="44"/>
      <c r="E9" s="44"/>
      <c r="F9" s="45"/>
      <c r="G9" s="19"/>
      <c r="H9" s="19"/>
      <c r="I9" s="19"/>
      <c r="J9" s="38"/>
      <c r="K9" s="65"/>
      <c r="L9" s="66"/>
      <c r="M9" s="66"/>
      <c r="N9" s="66"/>
      <c r="O9" s="66"/>
      <c r="P9" s="66"/>
      <c r="Q9" s="66"/>
      <c r="R9" s="35"/>
      <c r="T9" s="2" t="s">
        <v>9</v>
      </c>
    </row>
    <row r="10" spans="4:20" ht="13.5" thickBot="1">
      <c r="D10" s="43"/>
      <c r="E10" s="43"/>
      <c r="R10" s="35"/>
      <c r="T10" s="2" t="s">
        <v>11</v>
      </c>
    </row>
    <row r="11" spans="16:20" ht="16.5" thickBot="1">
      <c r="P11" s="8" t="s">
        <v>31</v>
      </c>
      <c r="Q11" s="41">
        <f>SUM(Q9:Q10)</f>
        <v>0</v>
      </c>
      <c r="R11" s="35"/>
      <c r="T11" s="2" t="s">
        <v>15</v>
      </c>
    </row>
    <row r="12" spans="18:22" ht="12.75">
      <c r="R12" s="35"/>
      <c r="T12" s="2" t="s">
        <v>7</v>
      </c>
      <c r="V12" s="54"/>
    </row>
    <row r="13" spans="18:20" ht="12.75">
      <c r="R13" s="35"/>
      <c r="T13" s="2" t="s">
        <v>6</v>
      </c>
    </row>
    <row r="14" spans="6:20" ht="12.75">
      <c r="F14" s="72"/>
      <c r="R14" s="35"/>
      <c r="T14" s="17" t="s">
        <v>39</v>
      </c>
    </row>
    <row r="15" spans="6:22" ht="12.75">
      <c r="F15" s="74"/>
      <c r="G15" s="73"/>
      <c r="H15" s="74"/>
      <c r="I15" s="73"/>
      <c r="R15" s="35"/>
      <c r="T15" s="49"/>
      <c r="V15" s="54"/>
    </row>
    <row r="16" spans="6:20" ht="12.75">
      <c r="F16" s="74"/>
      <c r="G16" s="73"/>
      <c r="H16" s="74"/>
      <c r="I16" s="73"/>
      <c r="R16" s="35"/>
      <c r="T16" s="21" t="s">
        <v>27</v>
      </c>
    </row>
    <row r="17" spans="6:20" ht="12.75">
      <c r="F17" s="74"/>
      <c r="G17" s="73"/>
      <c r="H17" s="74"/>
      <c r="I17" s="73"/>
      <c r="R17" s="35"/>
      <c r="T17" s="22" t="s">
        <v>28</v>
      </c>
    </row>
    <row r="18" spans="18:20" ht="12.75">
      <c r="R18" s="35"/>
      <c r="T18" s="18" t="s">
        <v>29</v>
      </c>
    </row>
    <row r="19" spans="18:20" ht="12.75">
      <c r="R19" s="35"/>
      <c r="T19" s="55" t="s">
        <v>44</v>
      </c>
    </row>
    <row r="20" spans="18:20" ht="12.75">
      <c r="R20" s="35"/>
      <c r="T20" s="19" t="s">
        <v>40</v>
      </c>
    </row>
    <row r="21" spans="18:20" ht="12.75">
      <c r="R21" s="35"/>
      <c r="T21" s="19" t="s">
        <v>43</v>
      </c>
    </row>
    <row r="22" spans="18:20" ht="12.75">
      <c r="R22" s="35"/>
      <c r="T22" s="19" t="s">
        <v>42</v>
      </c>
    </row>
    <row r="23" ht="12.75">
      <c r="R23" s="35"/>
    </row>
    <row r="24" ht="12.75">
      <c r="R24" s="35"/>
    </row>
    <row r="25" spans="7:18" ht="12.75">
      <c r="G25" s="14"/>
      <c r="R25" s="35"/>
    </row>
    <row r="26" ht="12.75">
      <c r="R26" s="35"/>
    </row>
    <row r="27" ht="12.75">
      <c r="R27" s="35"/>
    </row>
    <row r="28" ht="12.75">
      <c r="R28" s="35"/>
    </row>
    <row r="29" ht="12.75">
      <c r="R29" s="35"/>
    </row>
    <row r="30" ht="12.75">
      <c r="R30" s="35"/>
    </row>
    <row r="31" ht="12.75">
      <c r="R31" s="35"/>
    </row>
    <row r="32" ht="12.75">
      <c r="R32" s="35"/>
    </row>
    <row r="33" ht="12.75">
      <c r="R33" s="35"/>
    </row>
    <row r="34" ht="12.75">
      <c r="R34" s="35"/>
    </row>
    <row r="36" ht="15.75">
      <c r="R36" s="37"/>
    </row>
    <row r="65515" ht="12.75">
      <c r="A65515" s="29"/>
    </row>
    <row r="65519" ht="12.75">
      <c r="B65519" s="29"/>
    </row>
  </sheetData>
  <sheetProtection/>
  <mergeCells count="1">
    <mergeCell ref="A1:Q1"/>
  </mergeCells>
  <dataValidations count="1">
    <dataValidation type="list" allowBlank="1" showInputMessage="1" showErrorMessage="1" sqref="H9 T8:T13 C9">
      <formula1>Description</formula1>
    </dataValidation>
  </dataValidations>
  <printOptions/>
  <pageMargins left="0.75" right="0.74" top="0.75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T22"/>
  <sheetViews>
    <sheetView workbookViewId="0" topLeftCell="A1">
      <selection activeCell="A7" sqref="A7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42.57421875" style="0" customWidth="1"/>
    <col min="4" max="4" width="10.421875" style="0" customWidth="1"/>
    <col min="5" max="5" width="11.28125" style="0" customWidth="1"/>
    <col min="6" max="6" width="12.71093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1.421875" style="0" bestFit="1" customWidth="1"/>
    <col min="18" max="18" width="3.57421875" style="0" customWidth="1"/>
    <col min="19" max="19" width="2.00390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">
        <v>109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51</v>
      </c>
    </row>
    <row r="5" spans="2:3" ht="15.75">
      <c r="B5" s="1" t="s">
        <v>3</v>
      </c>
      <c r="C5" s="3" t="s">
        <v>34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12.75">
      <c r="A9" s="23" t="s">
        <v>51</v>
      </c>
      <c r="B9" s="23" t="s">
        <v>93</v>
      </c>
      <c r="C9" s="2" t="s">
        <v>9</v>
      </c>
      <c r="D9" s="30">
        <v>43509</v>
      </c>
      <c r="E9" s="30">
        <v>43509</v>
      </c>
      <c r="F9" s="23" t="s">
        <v>70</v>
      </c>
      <c r="G9" s="19"/>
      <c r="H9" s="34"/>
      <c r="I9" s="32"/>
      <c r="J9" s="32">
        <v>43.2</v>
      </c>
      <c r="K9" s="32"/>
      <c r="L9" s="32"/>
      <c r="M9" s="32"/>
      <c r="N9" s="32">
        <f>SUM(I9:M9)</f>
        <v>43.2</v>
      </c>
      <c r="O9" s="32"/>
      <c r="P9" s="32"/>
      <c r="Q9" s="38">
        <f>SUM(N9:P9)</f>
        <v>43.2</v>
      </c>
      <c r="R9" s="35"/>
      <c r="S9" s="53"/>
      <c r="T9" s="2" t="s">
        <v>9</v>
      </c>
    </row>
    <row r="10" spans="1:20" ht="12.75">
      <c r="A10" s="23" t="s">
        <v>51</v>
      </c>
      <c r="B10" s="23" t="s">
        <v>93</v>
      </c>
      <c r="C10" s="2" t="s">
        <v>9</v>
      </c>
      <c r="D10" s="30">
        <v>43523</v>
      </c>
      <c r="E10" s="30">
        <v>43523</v>
      </c>
      <c r="F10" s="23" t="s">
        <v>70</v>
      </c>
      <c r="G10" s="19"/>
      <c r="H10" s="34"/>
      <c r="I10" s="32"/>
      <c r="J10" s="32">
        <v>21.6</v>
      </c>
      <c r="K10" s="32"/>
      <c r="L10" s="32"/>
      <c r="M10" s="32"/>
      <c r="N10" s="32">
        <f>SUM(I10:M10)</f>
        <v>21.6</v>
      </c>
      <c r="O10" s="32"/>
      <c r="P10" s="32"/>
      <c r="Q10" s="38">
        <f>SUM(N10:P10)</f>
        <v>21.6</v>
      </c>
      <c r="R10" s="35"/>
      <c r="S10" s="53"/>
      <c r="T10" s="2" t="s">
        <v>11</v>
      </c>
    </row>
    <row r="11" spans="1:20" ht="13.5" thickBot="1">
      <c r="A11" s="68"/>
      <c r="B11" s="68"/>
      <c r="C11" s="59"/>
      <c r="D11" s="60"/>
      <c r="E11" s="60"/>
      <c r="F11" s="16"/>
      <c r="G11" s="16"/>
      <c r="H11" s="61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53"/>
      <c r="T11" s="2" t="s">
        <v>15</v>
      </c>
    </row>
    <row r="12" spans="16:20" ht="16.5" thickBot="1">
      <c r="P12" s="8" t="s">
        <v>31</v>
      </c>
      <c r="Q12" s="41">
        <f>SUM(Q9:Q10)</f>
        <v>64.80000000000001</v>
      </c>
      <c r="R12" s="35"/>
      <c r="T12" s="2" t="s">
        <v>7</v>
      </c>
    </row>
    <row r="13" spans="18:20" ht="12.75">
      <c r="R13" s="35"/>
      <c r="T13" s="2" t="s">
        <v>6</v>
      </c>
    </row>
    <row r="14" spans="18:20" ht="12.75">
      <c r="R14" s="35"/>
      <c r="T14" s="17" t="s">
        <v>39</v>
      </c>
    </row>
    <row r="15" ht="12.75">
      <c r="T15" s="49"/>
    </row>
    <row r="16" spans="18:20" ht="15.75">
      <c r="R16" s="37"/>
      <c r="T16" s="21" t="s">
        <v>27</v>
      </c>
    </row>
    <row r="17" ht="12.75">
      <c r="T17" s="22" t="s">
        <v>28</v>
      </c>
    </row>
    <row r="18" ht="12.75">
      <c r="T18" s="18" t="s">
        <v>29</v>
      </c>
    </row>
    <row r="19" ht="12.75">
      <c r="T19" s="55" t="s">
        <v>44</v>
      </c>
    </row>
    <row r="20" ht="12.75">
      <c r="T20" s="19" t="s">
        <v>40</v>
      </c>
    </row>
    <row r="21" ht="12.75">
      <c r="T21" s="19" t="s">
        <v>43</v>
      </c>
    </row>
    <row r="22" ht="12.75">
      <c r="T22" s="19" t="s">
        <v>42</v>
      </c>
    </row>
  </sheetData>
  <sheetProtection/>
  <mergeCells count="1">
    <mergeCell ref="A1:Q1"/>
  </mergeCells>
  <dataValidations count="1">
    <dataValidation type="list" allowBlank="1" showInputMessage="1" showErrorMessage="1" sqref="T8:T13 C9:C10">
      <formula1>Description</formula1>
    </dataValidation>
  </dataValidations>
  <printOptions/>
  <pageMargins left="0.75" right="0.74" top="0.75" bottom="0.7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42.57421875" style="0" customWidth="1"/>
    <col min="4" max="4" width="10.421875" style="0" customWidth="1"/>
    <col min="5" max="5" width="11.28125" style="0" customWidth="1"/>
    <col min="6" max="6" width="10.574218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2.421875" style="0" bestFit="1" customWidth="1"/>
    <col min="18" max="18" width="3.57421875" style="0" customWidth="1"/>
    <col min="19" max="19" width="4.8515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">
        <v>109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72</v>
      </c>
    </row>
    <row r="5" spans="2:3" ht="15.75">
      <c r="B5" s="1" t="s">
        <v>3</v>
      </c>
      <c r="C5" s="3" t="s">
        <v>34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12.75">
      <c r="A9" s="56" t="s">
        <v>72</v>
      </c>
      <c r="B9" s="29" t="s">
        <v>93</v>
      </c>
      <c r="C9" s="2" t="s">
        <v>9</v>
      </c>
      <c r="D9" s="40">
        <v>43439</v>
      </c>
      <c r="E9" s="40">
        <v>43439</v>
      </c>
      <c r="F9" s="23" t="s">
        <v>70</v>
      </c>
      <c r="G9" s="19"/>
      <c r="H9" s="34"/>
      <c r="I9" s="32"/>
      <c r="J9" s="32">
        <v>84</v>
      </c>
      <c r="K9" s="32"/>
      <c r="L9" s="32"/>
      <c r="M9" s="32"/>
      <c r="N9" s="32">
        <f>SUM(I9:M9)</f>
        <v>84</v>
      </c>
      <c r="O9" s="32"/>
      <c r="P9" s="32"/>
      <c r="Q9" s="57">
        <f>SUM(N9:P9)</f>
        <v>84</v>
      </c>
      <c r="R9" s="35"/>
      <c r="T9" s="2" t="s">
        <v>9</v>
      </c>
    </row>
    <row r="10" spans="1:20" ht="12.75">
      <c r="A10" s="23" t="s">
        <v>72</v>
      </c>
      <c r="B10" s="29" t="s">
        <v>93</v>
      </c>
      <c r="C10" s="2" t="s">
        <v>9</v>
      </c>
      <c r="D10" s="40">
        <v>43523</v>
      </c>
      <c r="E10" s="40">
        <v>43523</v>
      </c>
      <c r="F10" s="23" t="s">
        <v>70</v>
      </c>
      <c r="G10" s="19"/>
      <c r="H10" s="34"/>
      <c r="I10" s="32"/>
      <c r="J10" s="32">
        <v>84</v>
      </c>
      <c r="K10" s="32"/>
      <c r="L10" s="32"/>
      <c r="M10" s="32"/>
      <c r="N10" s="32">
        <f>SUM(I10:M10)</f>
        <v>84</v>
      </c>
      <c r="O10" s="32"/>
      <c r="P10" s="32"/>
      <c r="Q10" s="57">
        <f>SUM(N10:P10)</f>
        <v>84</v>
      </c>
      <c r="R10" s="35"/>
      <c r="T10" s="2" t="s">
        <v>11</v>
      </c>
    </row>
    <row r="11" spans="18:20" ht="13.5" thickBot="1">
      <c r="R11" s="35"/>
      <c r="T11" s="2" t="s">
        <v>15</v>
      </c>
    </row>
    <row r="12" spans="16:20" ht="16.5" thickBot="1">
      <c r="P12" s="8" t="s">
        <v>31</v>
      </c>
      <c r="Q12" s="41">
        <f>SUM(Q9:Q10)</f>
        <v>168</v>
      </c>
      <c r="R12" s="35"/>
      <c r="T12" s="2" t="s">
        <v>7</v>
      </c>
    </row>
    <row r="13" spans="18:20" ht="12.75">
      <c r="R13" s="35"/>
      <c r="T13" s="2" t="s">
        <v>6</v>
      </c>
    </row>
    <row r="14" spans="18:20" ht="12.75">
      <c r="R14" s="35"/>
      <c r="T14" s="17" t="s">
        <v>39</v>
      </c>
    </row>
    <row r="15" spans="18:20" ht="12.75">
      <c r="R15" s="35"/>
      <c r="T15" s="49"/>
    </row>
    <row r="16" spans="18:20" ht="12.75">
      <c r="R16" s="35"/>
      <c r="T16" s="21" t="s">
        <v>27</v>
      </c>
    </row>
    <row r="17" spans="18:20" ht="12.75">
      <c r="R17" s="35"/>
      <c r="T17" s="22" t="s">
        <v>28</v>
      </c>
    </row>
    <row r="18" spans="18:20" ht="12.75">
      <c r="R18" s="35"/>
      <c r="T18" s="18" t="s">
        <v>29</v>
      </c>
    </row>
    <row r="19" spans="18:20" ht="12.75">
      <c r="R19" s="35"/>
      <c r="T19" s="55" t="s">
        <v>44</v>
      </c>
    </row>
    <row r="20" spans="18:20" ht="12.75">
      <c r="R20" s="35"/>
      <c r="T20" s="19" t="s">
        <v>40</v>
      </c>
    </row>
    <row r="21" spans="18:20" ht="12.75">
      <c r="R21" s="35"/>
      <c r="T21" s="19" t="s">
        <v>43</v>
      </c>
    </row>
    <row r="22" spans="18:20" ht="12.75">
      <c r="R22" s="35"/>
      <c r="T22" s="19" t="s">
        <v>42</v>
      </c>
    </row>
    <row r="23" ht="12.75">
      <c r="R23" s="35"/>
    </row>
    <row r="25" ht="15.75">
      <c r="R25" s="37"/>
    </row>
  </sheetData>
  <sheetProtection/>
  <mergeCells count="1">
    <mergeCell ref="A1:Q1"/>
  </mergeCells>
  <dataValidations count="1">
    <dataValidation type="list" allowBlank="1" showInputMessage="1" showErrorMessage="1" sqref="T8:T13 C9:C10 J11 H11:H12">
      <formula1>Description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42.57421875" style="0" customWidth="1"/>
    <col min="4" max="4" width="10.421875" style="0" customWidth="1"/>
    <col min="5" max="5" width="11.28125" style="0" customWidth="1"/>
    <col min="6" max="6" width="10.574218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1.00390625" style="0" bestFit="1" customWidth="1"/>
    <col min="18" max="18" width="3.57421875" style="0" customWidth="1"/>
    <col min="19" max="19" width="4.8515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tr">
        <f>+'Summary Q1'!D3</f>
        <v>2019-20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74</v>
      </c>
    </row>
    <row r="5" spans="2:3" ht="15.75">
      <c r="B5" s="1" t="s">
        <v>3</v>
      </c>
      <c r="C5" s="3" t="s">
        <v>34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12.75">
      <c r="A9" s="23" t="s">
        <v>94</v>
      </c>
      <c r="B9" s="29" t="s">
        <v>93</v>
      </c>
      <c r="C9" s="2" t="s">
        <v>9</v>
      </c>
      <c r="D9" s="30">
        <v>43264</v>
      </c>
      <c r="E9" s="30">
        <v>43264</v>
      </c>
      <c r="F9" s="23" t="s">
        <v>70</v>
      </c>
      <c r="G9" s="29"/>
      <c r="H9" s="31"/>
      <c r="I9" s="32"/>
      <c r="J9" s="32">
        <v>62.4</v>
      </c>
      <c r="K9" s="32"/>
      <c r="L9" s="32"/>
      <c r="M9" s="32"/>
      <c r="N9" s="32">
        <f aca="true" t="shared" si="0" ref="N9:N14">SUM(I9:M9)</f>
        <v>62.4</v>
      </c>
      <c r="O9" s="32"/>
      <c r="P9" s="32"/>
      <c r="Q9" s="32">
        <f aca="true" t="shared" si="1" ref="Q9:Q14">SUM(N9:P9)</f>
        <v>62.4</v>
      </c>
      <c r="R9" s="35"/>
      <c r="T9" s="2" t="s">
        <v>9</v>
      </c>
    </row>
    <row r="10" spans="1:20" ht="12.75">
      <c r="A10" s="23" t="s">
        <v>94</v>
      </c>
      <c r="B10" s="29" t="s">
        <v>93</v>
      </c>
      <c r="C10" s="2" t="s">
        <v>9</v>
      </c>
      <c r="D10" s="40">
        <v>43277</v>
      </c>
      <c r="E10" s="40">
        <v>43277</v>
      </c>
      <c r="F10" s="23" t="s">
        <v>70</v>
      </c>
      <c r="G10" s="19"/>
      <c r="H10" s="34"/>
      <c r="I10" s="32"/>
      <c r="J10" s="32">
        <v>62.4</v>
      </c>
      <c r="K10" s="32"/>
      <c r="L10" s="32"/>
      <c r="M10" s="32"/>
      <c r="N10" s="32">
        <f t="shared" si="0"/>
        <v>62.4</v>
      </c>
      <c r="O10" s="32"/>
      <c r="P10" s="32"/>
      <c r="Q10" s="32">
        <f t="shared" si="1"/>
        <v>62.4</v>
      </c>
      <c r="R10" s="35"/>
      <c r="T10" s="2" t="s">
        <v>11</v>
      </c>
    </row>
    <row r="11" spans="1:20" ht="12.75">
      <c r="A11" s="23" t="s">
        <v>94</v>
      </c>
      <c r="B11" s="29" t="s">
        <v>93</v>
      </c>
      <c r="C11" s="2" t="s">
        <v>9</v>
      </c>
      <c r="D11" s="40">
        <v>43355</v>
      </c>
      <c r="E11" s="40">
        <v>43355</v>
      </c>
      <c r="F11" s="23" t="s">
        <v>70</v>
      </c>
      <c r="G11" s="19"/>
      <c r="H11" s="34"/>
      <c r="I11" s="32"/>
      <c r="J11" s="32">
        <v>62.4</v>
      </c>
      <c r="K11" s="32"/>
      <c r="L11" s="32"/>
      <c r="M11" s="32"/>
      <c r="N11" s="32">
        <f t="shared" si="0"/>
        <v>62.4</v>
      </c>
      <c r="O11" s="32"/>
      <c r="P11" s="32"/>
      <c r="Q11" s="32">
        <f t="shared" si="1"/>
        <v>62.4</v>
      </c>
      <c r="R11" s="35"/>
      <c r="T11" s="2" t="s">
        <v>15</v>
      </c>
    </row>
    <row r="12" spans="1:20" ht="12.75">
      <c r="A12" s="23" t="s">
        <v>94</v>
      </c>
      <c r="B12" s="29" t="s">
        <v>93</v>
      </c>
      <c r="C12" s="2" t="s">
        <v>9</v>
      </c>
      <c r="D12" s="40">
        <v>43383</v>
      </c>
      <c r="E12" s="40">
        <v>43383</v>
      </c>
      <c r="F12" s="23" t="s">
        <v>70</v>
      </c>
      <c r="G12" s="19"/>
      <c r="H12" s="34"/>
      <c r="I12" s="32"/>
      <c r="J12" s="32">
        <v>62.4</v>
      </c>
      <c r="K12" s="32"/>
      <c r="L12" s="32"/>
      <c r="M12" s="32"/>
      <c r="N12" s="32">
        <f t="shared" si="0"/>
        <v>62.4</v>
      </c>
      <c r="O12" s="32"/>
      <c r="P12" s="32"/>
      <c r="Q12" s="32">
        <f t="shared" si="1"/>
        <v>62.4</v>
      </c>
      <c r="R12" s="35"/>
      <c r="T12" s="2" t="s">
        <v>7</v>
      </c>
    </row>
    <row r="13" spans="1:20" ht="12.75">
      <c r="A13" s="23" t="s">
        <v>94</v>
      </c>
      <c r="B13" s="29" t="s">
        <v>93</v>
      </c>
      <c r="C13" s="2" t="s">
        <v>9</v>
      </c>
      <c r="D13" s="40">
        <v>43418</v>
      </c>
      <c r="E13" s="40">
        <v>43418</v>
      </c>
      <c r="F13" s="23" t="s">
        <v>70</v>
      </c>
      <c r="G13" s="19"/>
      <c r="H13" s="34"/>
      <c r="I13" s="32"/>
      <c r="J13" s="32">
        <v>62.4</v>
      </c>
      <c r="K13" s="32"/>
      <c r="L13" s="32"/>
      <c r="M13" s="32"/>
      <c r="N13" s="32">
        <f t="shared" si="0"/>
        <v>62.4</v>
      </c>
      <c r="O13" s="32"/>
      <c r="P13" s="32"/>
      <c r="Q13" s="32">
        <f t="shared" si="1"/>
        <v>62.4</v>
      </c>
      <c r="R13" s="35"/>
      <c r="T13" s="2" t="s">
        <v>6</v>
      </c>
    </row>
    <row r="14" spans="1:20" ht="12.75">
      <c r="A14" s="23" t="s">
        <v>94</v>
      </c>
      <c r="B14" s="29" t="s">
        <v>93</v>
      </c>
      <c r="C14" s="2" t="s">
        <v>9</v>
      </c>
      <c r="D14" s="40">
        <v>43481</v>
      </c>
      <c r="E14" s="40">
        <v>43481</v>
      </c>
      <c r="F14" s="23" t="s">
        <v>70</v>
      </c>
      <c r="G14" s="19"/>
      <c r="H14" s="34"/>
      <c r="I14" s="32"/>
      <c r="J14" s="32">
        <v>62.4</v>
      </c>
      <c r="K14" s="32"/>
      <c r="L14" s="32"/>
      <c r="M14" s="32"/>
      <c r="N14" s="32">
        <f t="shared" si="0"/>
        <v>62.4</v>
      </c>
      <c r="O14" s="32"/>
      <c r="P14" s="32"/>
      <c r="Q14" s="32">
        <f t="shared" si="1"/>
        <v>62.4</v>
      </c>
      <c r="R14" s="35"/>
      <c r="T14" s="17" t="s">
        <v>39</v>
      </c>
    </row>
    <row r="15" ht="13.5" thickBot="1">
      <c r="T15" s="49"/>
    </row>
    <row r="16" spans="16:20" ht="16.5" thickBot="1">
      <c r="P16" s="8" t="s">
        <v>31</v>
      </c>
      <c r="Q16" s="41">
        <f>SUM(Q9:Q15)</f>
        <v>374.4</v>
      </c>
      <c r="R16" s="37"/>
      <c r="T16" s="21" t="s">
        <v>27</v>
      </c>
    </row>
    <row r="17" ht="12.75">
      <c r="T17" s="22" t="s">
        <v>28</v>
      </c>
    </row>
    <row r="18" ht="12.75">
      <c r="T18" s="18" t="s">
        <v>29</v>
      </c>
    </row>
    <row r="19" ht="12.75">
      <c r="T19" s="55" t="s">
        <v>44</v>
      </c>
    </row>
    <row r="20" ht="12.75">
      <c r="T20" s="19" t="s">
        <v>40</v>
      </c>
    </row>
    <row r="21" ht="12.75">
      <c r="T21" s="19" t="s">
        <v>43</v>
      </c>
    </row>
    <row r="22" ht="12.75">
      <c r="T22" s="19" t="s">
        <v>42</v>
      </c>
    </row>
  </sheetData>
  <sheetProtection/>
  <mergeCells count="1">
    <mergeCell ref="A1:Q1"/>
  </mergeCells>
  <dataValidations count="1">
    <dataValidation type="list" allowBlank="1" showInputMessage="1" showErrorMessage="1" sqref="J15 T8:T13 H15:H16 C9:C14">
      <formula1>Description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42.57421875" style="0" customWidth="1"/>
    <col min="4" max="4" width="10.421875" style="0" customWidth="1"/>
    <col min="5" max="5" width="11.28125" style="0" customWidth="1"/>
    <col min="6" max="6" width="24.2812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2.8515625" style="0" customWidth="1"/>
    <col min="18" max="18" width="3.57421875" style="0" customWidth="1"/>
    <col min="19" max="19" width="2.00390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tr">
        <f>+'Summary Q1'!D3</f>
        <v>2019-20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75</v>
      </c>
    </row>
    <row r="5" spans="2:3" ht="15.75">
      <c r="B5" s="1" t="s">
        <v>3</v>
      </c>
      <c r="C5" s="3" t="s">
        <v>77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12.75">
      <c r="A9" s="29" t="s">
        <v>75</v>
      </c>
      <c r="B9" s="29" t="s">
        <v>93</v>
      </c>
      <c r="C9" s="2"/>
      <c r="D9" s="30"/>
      <c r="E9" s="30"/>
      <c r="F9" s="2"/>
      <c r="G9" s="19"/>
      <c r="H9" s="34"/>
      <c r="I9" s="32"/>
      <c r="J9" s="32"/>
      <c r="K9" s="32"/>
      <c r="L9" s="32"/>
      <c r="M9" s="32"/>
      <c r="N9" s="32"/>
      <c r="O9" s="32"/>
      <c r="P9" s="32"/>
      <c r="Q9" s="32"/>
      <c r="R9" s="35"/>
      <c r="T9" s="2" t="s">
        <v>9</v>
      </c>
    </row>
    <row r="10" spans="18:20" ht="13.5" thickBot="1">
      <c r="R10" s="35"/>
      <c r="T10" s="2" t="s">
        <v>11</v>
      </c>
    </row>
    <row r="11" spans="16:20" ht="16.5" thickBot="1">
      <c r="P11" s="69" t="s">
        <v>31</v>
      </c>
      <c r="Q11" s="41">
        <f>SUM(Q9:Q9)</f>
        <v>0</v>
      </c>
      <c r="R11" s="35"/>
      <c r="T11" s="2" t="s">
        <v>15</v>
      </c>
    </row>
    <row r="12" ht="12.75">
      <c r="T12" s="2" t="s">
        <v>7</v>
      </c>
    </row>
    <row r="13" spans="18:20" ht="15.75">
      <c r="R13" s="37"/>
      <c r="T13" s="2" t="s">
        <v>6</v>
      </c>
    </row>
    <row r="14" ht="12.75">
      <c r="T14" s="17" t="s">
        <v>39</v>
      </c>
    </row>
    <row r="15" ht="12.75">
      <c r="T15" s="49"/>
    </row>
    <row r="16" ht="12.75">
      <c r="T16" s="21" t="s">
        <v>27</v>
      </c>
    </row>
    <row r="17" ht="12.75">
      <c r="T17" s="22" t="s">
        <v>28</v>
      </c>
    </row>
    <row r="18" ht="12.75">
      <c r="T18" s="18" t="s">
        <v>29</v>
      </c>
    </row>
    <row r="19" ht="12.75">
      <c r="T19" s="55" t="s">
        <v>44</v>
      </c>
    </row>
    <row r="20" ht="12.75">
      <c r="T20" s="19" t="s">
        <v>40</v>
      </c>
    </row>
    <row r="21" ht="12.75">
      <c r="T21" s="19" t="s">
        <v>43</v>
      </c>
    </row>
    <row r="22" ht="12.75">
      <c r="T22" s="19" t="s">
        <v>42</v>
      </c>
    </row>
  </sheetData>
  <sheetProtection/>
  <mergeCells count="1">
    <mergeCell ref="A1:Q1"/>
  </mergeCells>
  <dataValidations count="1">
    <dataValidation type="list" allowBlank="1" showInputMessage="1" showErrorMessage="1" sqref="T8:T13 H9 J9 C9">
      <formula1>Description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42.57421875" style="0" customWidth="1"/>
    <col min="4" max="4" width="10.421875" style="0" customWidth="1"/>
    <col min="5" max="5" width="11.28125" style="0" customWidth="1"/>
    <col min="6" max="6" width="24.2812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2.8515625" style="0" customWidth="1"/>
    <col min="18" max="18" width="3.57421875" style="0" customWidth="1"/>
    <col min="19" max="19" width="2.00390625" style="6" customWidth="1"/>
    <col min="20" max="20" width="40.28125" style="0" bestFit="1" customWidth="1"/>
  </cols>
  <sheetData>
    <row r="1" spans="1:19" ht="18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"/>
      <c r="S1" s="7"/>
    </row>
    <row r="2" spans="2:3" ht="15.75">
      <c r="B2" s="1" t="s">
        <v>4</v>
      </c>
      <c r="C2" s="1" t="str">
        <f>+'Summary Q1'!D3</f>
        <v>2019-20</v>
      </c>
    </row>
    <row r="3" spans="2:3" ht="15.75">
      <c r="B3" s="1" t="s">
        <v>5</v>
      </c>
      <c r="C3" s="14" t="str">
        <f>+'Summary Q1'!D4</f>
        <v>Q1 = 01Apr19 to 30Jun19 (expenses paid during this period)</v>
      </c>
    </row>
    <row r="4" spans="2:3" ht="15.75">
      <c r="B4" s="1" t="s">
        <v>2</v>
      </c>
      <c r="C4" s="3" t="s">
        <v>76</v>
      </c>
    </row>
    <row r="5" spans="2:3" ht="15.75">
      <c r="B5" s="1" t="s">
        <v>3</v>
      </c>
      <c r="C5" s="3" t="s">
        <v>34</v>
      </c>
    </row>
    <row r="7" spans="1:20" ht="21" customHeight="1">
      <c r="A7" s="25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6"/>
      <c r="T7" s="4" t="s">
        <v>1</v>
      </c>
    </row>
    <row r="8" spans="1:20" ht="39.75" customHeight="1">
      <c r="A8" s="28" t="s">
        <v>38</v>
      </c>
      <c r="B8" s="28" t="s">
        <v>52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28" t="s">
        <v>60</v>
      </c>
      <c r="K8" s="28" t="s">
        <v>61</v>
      </c>
      <c r="L8" s="28" t="s">
        <v>62</v>
      </c>
      <c r="M8" s="28" t="s">
        <v>63</v>
      </c>
      <c r="N8" s="28" t="s">
        <v>64</v>
      </c>
      <c r="O8" s="28" t="s">
        <v>65</v>
      </c>
      <c r="P8" s="28" t="s">
        <v>66</v>
      </c>
      <c r="Q8" s="28" t="s">
        <v>67</v>
      </c>
      <c r="R8" s="36"/>
      <c r="T8" s="2" t="s">
        <v>19</v>
      </c>
    </row>
    <row r="9" spans="1:20" ht="12.75" customHeight="1">
      <c r="A9" s="29" t="s">
        <v>78</v>
      </c>
      <c r="B9" s="29" t="s">
        <v>93</v>
      </c>
      <c r="C9" s="17"/>
      <c r="D9" s="30"/>
      <c r="E9" s="30"/>
      <c r="F9" s="2"/>
      <c r="G9" s="19"/>
      <c r="H9" s="34"/>
      <c r="I9" s="32"/>
      <c r="J9" s="32"/>
      <c r="K9" s="32"/>
      <c r="L9" s="32"/>
      <c r="M9" s="32"/>
      <c r="N9" s="32"/>
      <c r="O9" s="32"/>
      <c r="P9" s="32"/>
      <c r="Q9" s="32"/>
      <c r="R9" s="35"/>
      <c r="T9" s="2" t="s">
        <v>9</v>
      </c>
    </row>
    <row r="10" spans="4:20" ht="13.5" thickBot="1">
      <c r="D10" s="43"/>
      <c r="E10" s="43"/>
      <c r="R10" s="35"/>
      <c r="T10" s="2" t="s">
        <v>11</v>
      </c>
    </row>
    <row r="11" spans="16:20" ht="16.5" thickBot="1">
      <c r="P11" s="8" t="s">
        <v>31</v>
      </c>
      <c r="Q11" s="41">
        <f>SUM(Q9:Q9)</f>
        <v>0</v>
      </c>
      <c r="R11" s="35"/>
      <c r="T11" s="2" t="s">
        <v>15</v>
      </c>
    </row>
    <row r="12" ht="12.75">
      <c r="T12" s="2" t="s">
        <v>7</v>
      </c>
    </row>
    <row r="13" spans="18:20" ht="15.75">
      <c r="R13" s="37"/>
      <c r="T13" s="2" t="s">
        <v>6</v>
      </c>
    </row>
    <row r="14" ht="12.75">
      <c r="T14" s="17" t="s">
        <v>39</v>
      </c>
    </row>
    <row r="15" ht="12.75">
      <c r="T15" s="49"/>
    </row>
    <row r="16" ht="12.75">
      <c r="T16" s="21" t="s">
        <v>27</v>
      </c>
    </row>
    <row r="17" ht="12.75">
      <c r="T17" s="22" t="s">
        <v>28</v>
      </c>
    </row>
    <row r="18" ht="12.75">
      <c r="T18" s="18" t="s">
        <v>29</v>
      </c>
    </row>
    <row r="19" ht="12.75">
      <c r="T19" s="55" t="s">
        <v>44</v>
      </c>
    </row>
    <row r="20" ht="12.75">
      <c r="T20" s="19" t="s">
        <v>40</v>
      </c>
    </row>
    <row r="21" ht="12.75">
      <c r="T21" s="19" t="s">
        <v>43</v>
      </c>
    </row>
    <row r="22" ht="12.75">
      <c r="T22" s="19" t="s">
        <v>42</v>
      </c>
    </row>
  </sheetData>
  <sheetProtection/>
  <mergeCells count="1">
    <mergeCell ref="A1:Q1"/>
  </mergeCells>
  <dataValidations count="1">
    <dataValidation type="list" allowBlank="1" showInputMessage="1" showErrorMessage="1" sqref="J9 H9 T8:T13">
      <formula1>Description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 and Long-Term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Belinda Bulhoes</cp:lastModifiedBy>
  <cp:lastPrinted>2022-09-17T22:05:31Z</cp:lastPrinted>
  <dcterms:created xsi:type="dcterms:W3CDTF">2010-03-10T16:27:15Z</dcterms:created>
  <dcterms:modified xsi:type="dcterms:W3CDTF">2022-09-17T22:06:38Z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HIN Document">
    <vt:lpwstr>Spreadsheet</vt:lpwstr>
  </property>
  <property fmtid="{D5CDD505-2E9C-101B-9397-08002B2CF9AE}" pid="3" name="HSP">
    <vt:lpwstr/>
  </property>
  <property fmtid="{D5CDD505-2E9C-101B-9397-08002B2CF9AE}" pid="4" name="Sector">
    <vt:lpwstr/>
  </property>
  <property fmtid="{D5CDD505-2E9C-101B-9397-08002B2CF9AE}" pid="5" name="Program">
    <vt:lpwstr/>
  </property>
  <property fmtid="{D5CDD505-2E9C-101B-9397-08002B2CF9AE}" pid="6" name="Effective Date">
    <vt:lpwstr>2013-02-28T00:00:00Z</vt:lpwstr>
  </property>
  <property fmtid="{D5CDD505-2E9C-101B-9397-08002B2CF9AE}" pid="7" name="Fiscal Year">
    <vt:lpwstr>2013/14</vt:lpwstr>
  </property>
  <property fmtid="{D5CDD505-2E9C-101B-9397-08002B2CF9AE}" pid="8" name="RoutingRuleDescription">
    <vt:lpwstr>ESC LHIN - Q4 - 2012-13 -  Posting of Expenses (01Jan13 to 31Mar13</vt:lpwstr>
  </property>
  <property fmtid="{D5CDD505-2E9C-101B-9397-08002B2CF9AE}" pid="9" name="_dlc_DocId">
    <vt:lpwstr>DCNNMPJYQ5W5-109-1696</vt:lpwstr>
  </property>
  <property fmtid="{D5CDD505-2E9C-101B-9397-08002B2CF9AE}" pid="10" name="_dlc_DocIdItemGuid">
    <vt:lpwstr>3a0a77cf-66c9-4505-9a9a-bc44eed33b3c</vt:lpwstr>
  </property>
  <property fmtid="{D5CDD505-2E9C-101B-9397-08002B2CF9AE}" pid="11" name="_dlc_DocIdUrl">
    <vt:lpwstr>http://portal.lhins.on.ca/ec/administrative/financial_management/_layouts/DocIdRedir.aspx?ID=DCNNMPJYQ5W5-109-1696, DCNNMPJYQ5W5-109-1696</vt:lpwstr>
  </property>
  <property fmtid="{D5CDD505-2E9C-101B-9397-08002B2CF9AE}" pid="12" name="ContentTypeId">
    <vt:lpwstr>0x010100F5CC782DE02E0A46B8583BABC5F01BA000D0EF37ABE4CF2B48B9B61F29AF0A46B1</vt:lpwstr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